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240" yWindow="32767" windowWidth="28839" windowHeight="6603" tabRatio="786" activeTab="0"/>
  </bookViews>
  <sheets>
    <sheet name="PRVA STR." sheetId="1" r:id="rId1"/>
    <sheet name="NASLOV" sheetId="2" r:id="rId2"/>
    <sheet name="A) PROMETNICA I OB. ODVODNJA" sheetId="3" r:id="rId3"/>
    <sheet name="B) JR" sheetId="4" r:id="rId4"/>
    <sheet name="C) SEMAFORIZACIJA" sheetId="5" r:id="rId5"/>
    <sheet name="D) SANACIJA UL. V. MAČEKA" sheetId="6" r:id="rId6"/>
    <sheet name="REKAPITULACIJA" sheetId="7" r:id="rId7"/>
  </sheets>
  <definedNames>
    <definedName name="_xlnm.Print_Area" localSheetId="2">'A) PROMETNICA I OB. ODVODNJA'!$A$1:$F$254</definedName>
    <definedName name="_xlnm.Print_Area" localSheetId="3">'B) JR'!$A$3:$H$135</definedName>
    <definedName name="_xlnm.Print_Area" localSheetId="4">'C) SEMAFORIZACIJA'!$A$1:$F$278</definedName>
    <definedName name="_xlnm.Print_Area" localSheetId="5">'D) SANACIJA UL. V. MAČEKA'!$A$1:$F$132</definedName>
    <definedName name="_xlnm.Print_Area" localSheetId="0">'PRVA STR.'!$A$1:$K$46</definedName>
    <definedName name="_xlnm.Print_Area" localSheetId="6">'REKAPITULACIJA'!$A$1:$D$12</definedName>
    <definedName name="_xlnm.Print_Titles" localSheetId="2">'A) PROMETNICA I OB. ODVODNJA'!$1:$1</definedName>
    <definedName name="_xlnm.Print_Titles" localSheetId="3">'B) JR'!$1:$1</definedName>
    <definedName name="_xlnm.Print_Titles" localSheetId="4">'C) SEMAFORIZACIJA'!$1:$1</definedName>
    <definedName name="_xlnm.Print_Titles" localSheetId="5">'D) SANACIJA UL. V. MAČEKA'!$1:$1</definedName>
  </definedNames>
  <calcPr fullCalcOnLoad="1"/>
</workbook>
</file>

<file path=xl/sharedStrings.xml><?xml version="1.0" encoding="utf-8"?>
<sst xmlns="http://schemas.openxmlformats.org/spreadsheetml/2006/main" count="920" uniqueCount="509">
  <si>
    <t>Za sve učinjene štete i smetnje odgovoran je izvođač radova i on snosi moralnu odgovornost bez prava nadoknade troškova od investitora. I ovaj vid troškova treba ukalkulirati u jediničnu cijenu m3 iskopa.</t>
  </si>
  <si>
    <t>OPĆE NAPOMENE:</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</si>
  <si>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</si>
  <si>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</si>
  <si>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</si>
  <si>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</si>
  <si>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</si>
  <si>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</si>
  <si>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Na svu radnu snagu dodaje se faktor u koji pored ostalog treba uračunati i održavanje gradilišta, postavljanje svih pomičnih objekata na gradilištu kao i demontaža istih.</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</si>
  <si>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</si>
  <si>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</si>
  <si>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</si>
  <si>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ZEMLJANI RADOVI - Ukupno (kn):</t>
  </si>
  <si>
    <t>kom</t>
  </si>
  <si>
    <t>PRIPREMNI RADOVI - Ukupno (kn):</t>
  </si>
  <si>
    <t>komplet</t>
  </si>
  <si>
    <t>dim.</t>
  </si>
  <si>
    <t>količina</t>
  </si>
  <si>
    <t>PRIPREMNI RADOVI</t>
  </si>
  <si>
    <t>ZEMLJANI RADOVI</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</si>
  <si>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</si>
  <si>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ZAVRŠNI RADOVI</t>
  </si>
  <si>
    <t>ZAVRŠNI RADOVI - Ukupno (kn):</t>
  </si>
  <si>
    <t>INVESTITOR:</t>
  </si>
  <si>
    <t>PREDMET:</t>
  </si>
  <si>
    <t>VRSTA PROJEKTA:</t>
  </si>
  <si>
    <t>1.</t>
  </si>
  <si>
    <t>SADRŽAJ:</t>
  </si>
  <si>
    <t>OPĆE NAPOMENE</t>
  </si>
  <si>
    <t>2.</t>
  </si>
  <si>
    <t>3.</t>
  </si>
  <si>
    <t>4.</t>
  </si>
  <si>
    <t>5.</t>
  </si>
  <si>
    <t>6.</t>
  </si>
  <si>
    <t>7.</t>
  </si>
  <si>
    <t>jedinična
cijena</t>
  </si>
  <si>
    <t>ukupna
cijena</t>
  </si>
  <si>
    <t>REKAPITULACIJA</t>
  </si>
  <si>
    <t>m2</t>
  </si>
  <si>
    <t>m1</t>
  </si>
  <si>
    <t>m3</t>
  </si>
  <si>
    <t>Obračun po m3</t>
  </si>
  <si>
    <t>Obračun po m2</t>
  </si>
  <si>
    <t>Obračun po m1</t>
  </si>
  <si>
    <t>kg</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</si>
  <si>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</si>
  <si>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</si>
  <si>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</si>
  <si>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</si>
  <si>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</si>
  <si>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</si>
  <si>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</si>
  <si>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</si>
  <si>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</si>
  <si>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</si>
  <si>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</si>
  <si>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</si>
  <si>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</si>
  <si>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</si>
  <si>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</si>
  <si>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</si>
  <si>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</si>
  <si>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</si>
  <si>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Objekti,  instalacije i rad u okviru  potrebne opreme i uređenja gradilišta terete troškove režije gradilišta i ne obračunavaju se posebno.</t>
  </si>
  <si>
    <t>BETONSKI RADOVI</t>
  </si>
  <si>
    <t>NOSIVI SLOJEVI KOLNIČKE KONSTRUKCIJE</t>
  </si>
  <si>
    <t>ASFALTNI KOLNIČKI ZASTOR</t>
  </si>
  <si>
    <t>1.1.</t>
  </si>
  <si>
    <t>1.2.</t>
  </si>
  <si>
    <t>1.3.</t>
  </si>
  <si>
    <t>1.4.</t>
  </si>
  <si>
    <t>Obračun po kom</t>
  </si>
  <si>
    <t>1.5.</t>
  </si>
  <si>
    <t>1.6.</t>
  </si>
  <si>
    <t>1.7.</t>
  </si>
  <si>
    <t>Rubnjaci</t>
  </si>
  <si>
    <t>Postojeća kolnička konstrukcija (asfalt d=10 cm) na cesti</t>
  </si>
  <si>
    <t>1.8.</t>
  </si>
  <si>
    <t>rez.</t>
  </si>
  <si>
    <t>1.9.</t>
  </si>
  <si>
    <t>1.10.</t>
  </si>
  <si>
    <t>2.1.</t>
  </si>
  <si>
    <t>2.2.</t>
  </si>
  <si>
    <t>2.3.</t>
  </si>
  <si>
    <t>2.4.</t>
  </si>
  <si>
    <t>2.5.</t>
  </si>
  <si>
    <t>2.6.</t>
  </si>
  <si>
    <t>3.1.</t>
  </si>
  <si>
    <t>3.2.</t>
  </si>
  <si>
    <t>3.3.</t>
  </si>
  <si>
    <t>Obračun po kg</t>
  </si>
  <si>
    <t>4.1.</t>
  </si>
  <si>
    <t>4.2.</t>
  </si>
  <si>
    <t>NOSIVI SLOJEVI K.K. - Ukupno (kn):</t>
  </si>
  <si>
    <t>5.1.</t>
  </si>
  <si>
    <t>5.2.</t>
  </si>
  <si>
    <t>ASFALTNI KOLNIČKI ZASTOR - Ukupno (kn):</t>
  </si>
  <si>
    <t>6.1.</t>
  </si>
  <si>
    <t>6.2.</t>
  </si>
  <si>
    <t>OPREMA CESTE</t>
  </si>
  <si>
    <t>7.2.</t>
  </si>
  <si>
    <t>stup visine 480 cm</t>
  </si>
  <si>
    <t>OPREMA CESTE - Ukupno (kn):</t>
  </si>
  <si>
    <r>
      <t xml:space="preserve">Iskolčenje i održavanje trase. </t>
    </r>
    <r>
      <rPr>
        <sz val="9"/>
        <rFont val="Calibri"/>
        <family val="2"/>
      </rPr>
      <t>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 OTU-a.</t>
    </r>
  </si>
  <si>
    <r>
      <t>Uklanjanje grmlja i drveća debljine (promjera) do 10 cm.</t>
    </r>
    <r>
      <rPr>
        <sz val="9"/>
        <rFont val="Calibri"/>
        <family val="2"/>
      </rPr>
      <t xml:space="preserve">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1-03.1. OTU-a.</t>
    </r>
  </si>
  <si>
    <r>
      <t>Uklanjanje drveća</t>
    </r>
    <r>
      <rPr>
        <sz val="9"/>
        <rFont val="Calibri"/>
        <family val="2"/>
      </rPr>
      <t xml:space="preserve"> </t>
    </r>
    <r>
      <rPr>
        <b/>
        <sz val="9"/>
        <rFont val="Calibri"/>
        <family val="2"/>
      </rPr>
      <t>debljine (promjera) od 10 do 30 cm</t>
    </r>
    <r>
      <rPr>
        <sz val="9"/>
        <rFont val="Calibri"/>
        <family val="2"/>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r>
  </si>
  <si>
    <r>
      <t>Uklanjanje drveća debljine (promjera) veće od 30 cm</t>
    </r>
    <r>
      <rPr>
        <sz val="9"/>
        <rFont val="Calibri"/>
        <family val="2"/>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r>
  </si>
  <si>
    <r>
      <t>Lociranje i označavanje komunalnih instalacija i priključaka,</t>
    </r>
    <r>
      <rPr>
        <sz val="9"/>
        <rFont val="Calibri"/>
        <family val="2"/>
      </rPr>
      <t xml:space="preserve"> kao što su zračni i podzemni vodovi električne energije, telefonski vodovi, kanalizacije, vodovodi, plinovodi i dr. bilo da su sastavni dio gradnje ili koji gradnjom mogu biti ugroženi.
Sve u skladu s točkom 1-03.5. OTU-a.</t>
    </r>
  </si>
  <si>
    <r>
      <t xml:space="preserve">Izrada projekta privremene regulacije prometa. </t>
    </r>
    <r>
      <rPr>
        <sz val="9"/>
        <rFont val="Calibri"/>
        <family val="2"/>
      </rPr>
      <t>Za nesmetano odvijanje prometa potrebno je prije početka radova izraditi projekt privremene regulacije prometa. Na taj je projekt potrebno ishoditi suglasnost nadležnih institucija. Obračunava se po kompletu cjelokupnog rješenja za sve eventualne faze izvođenja.</t>
    </r>
  </si>
  <si>
    <r>
      <rPr>
        <b/>
        <sz val="9"/>
        <rFont val="Calibri"/>
        <family val="2"/>
      </rPr>
      <t>Dobava i postavljanje znakova i opreme privremene regulacije prometa.</t>
    </r>
    <r>
      <rPr>
        <i/>
        <sz val="9"/>
        <rFont val="Calibri"/>
        <family val="2"/>
      </rPr>
      <t xml:space="preserve"> </t>
    </r>
    <r>
      <rPr>
        <sz val="9"/>
        <rFont val="Calibri"/>
        <family val="2"/>
      </rPr>
      <t>Za nesmetano odvijanje prometa potrebno je prije početka radova postaviti znakove privremene regulacije prometa, u skladu sa projektom privremene regulacije prometa. Obračunava se po kompletu cjelokupnog rješenja za sve eventualne faze izvođenja.</t>
    </r>
  </si>
  <si>
    <r>
      <t>Elaborat izvedenog stanja i objekata,</t>
    </r>
    <r>
      <rPr>
        <sz val="9"/>
        <rFont val="Calibri"/>
        <family val="2"/>
      </rPr>
      <t xml:space="preserve">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1-02.6. OTU-a.</t>
    </r>
  </si>
  <si>
    <r>
      <t>Izvedba temelja stupova - nosača prometnih  znakova</t>
    </r>
    <r>
      <rPr>
        <sz val="9"/>
        <rFont val="Calibri"/>
        <family val="2"/>
      </rPr>
      <t xml:space="preserve"> Iskop za temelje, izrada betonskih temelja, oblika krnje piramide sa stranama donjeg kvadrata 30 cm i gornjeg 20 cm i dubine 80 cm, od betona klase C 20/25 s nabavom, ugradnjom i njegom betona te zatrpavanje nakon izrade temelja materijalom iz iskopa s odvozom viška materijala na deponij. U cijenu je uključena nabava materijala, oplata, betona temelja.</t>
    </r>
  </si>
  <si>
    <t>km</t>
  </si>
  <si>
    <t>8.</t>
  </si>
  <si>
    <t>Obračun po km trase</t>
  </si>
  <si>
    <r>
      <t>Rezanje asfalta.</t>
    </r>
    <r>
      <rPr>
        <sz val="9"/>
        <rFont val="Calibri"/>
        <family val="2"/>
      </rPr>
      <t xml:space="preserve"> Stavka obuhvaća jednostrano strojno rezanje asfalta na mjestu gdje počinje tj. završava navedena rekonstrukcija prometnice radi kvalitetnije izrade spoja starog i novog asfalta. </t>
    </r>
  </si>
  <si>
    <t>1.11.</t>
  </si>
  <si>
    <t>Obračun po kompletu</t>
  </si>
  <si>
    <t>1.12.</t>
  </si>
  <si>
    <t>Prometni znakovi</t>
  </si>
  <si>
    <r>
      <t>Uređenje temeljnog tla</t>
    </r>
    <r>
      <rPr>
        <sz val="9"/>
        <rFont val="Calibri"/>
        <family val="2"/>
      </rPr>
      <t xml:space="preserve"> mehaničkim zbijanjem. U cijenu je uključeno prethodno čišćenje te planiranje i rad potreban za postizanje optimalne vlažnosti vezanih tala, vlaženjem ili rahljenjem i sušenjem. 
Sve u skladu sa točkom 2-08.1 OTU-a.
</t>
    </r>
  </si>
  <si>
    <r>
      <t>Planiranje i valjanje posteljice prometnice</t>
    </r>
    <r>
      <rPr>
        <sz val="9"/>
        <rFont val="Calibri"/>
        <family val="2"/>
      </rPr>
      <t xml:space="preserve"> mehaničkim zbijanjem. U cijenu je uključeno prethodno čišćenje te planiranje i rad potreban za postizanje optimalne vlažnosti vezanih tala, vlaženjem ili rahljenjem i sušenjem. Modul stišljivosti mjeren kružnom pločom </t>
    </r>
    <r>
      <rPr>
        <sz val="9"/>
        <rFont val="Symbol"/>
        <family val="1"/>
      </rPr>
      <t>f</t>
    </r>
    <r>
      <rPr>
        <sz val="9"/>
        <rFont val="Calibri"/>
        <family val="2"/>
      </rPr>
      <t>30 cm iznosi &gt;40 MN/m2. Sve u skladu s točkom 2-10. OTU-a.</t>
    </r>
  </si>
  <si>
    <r>
      <t xml:space="preserve">Izrada rubnjaka </t>
    </r>
    <r>
      <rPr>
        <sz val="9"/>
        <rFont val="Calibri"/>
        <family val="2"/>
      </rPr>
      <t>od predgotovljenih elemenata tipskog poprečnog presjeka 15/25 cm  iz betona klase C40/45 na betonskoj podlozi iz betona C12/15, prema detaljima iz projekta. Obračun je po m1 izvedenog rubnjaka, a u cijenu je uključena izvedba tamponske podloge (širine 50 cm i debljine 15 cm), temelja od podložnog betona također debljine 15 cm, nabava predgotovljenih elemenata i betona, privremeno uskladištenje  i razvoz, svi prijevozi i prijenosi, priprema i ugradnja obloge sa obje strane rubnjaka u skladu sa projektom, rad na ugradnji s obradom sljubnica, njege betona te sav pomoćni rad i materijali. Sve u skladu s točkom 3-04.7. OTU-a.</t>
    </r>
  </si>
  <si>
    <r>
      <t xml:space="preserve">Izrada rubnjaka </t>
    </r>
    <r>
      <rPr>
        <sz val="9"/>
        <rFont val="Calibri"/>
        <family val="2"/>
      </rPr>
      <t>od predgotovljenih elemenata tipskog poprečnog presjeka 8/25 cm (odnosno prema nacrtima)  iz betona klase C40/45 na betonskoj podlozi iz betona C12/15, prema detaljima iz projekta. Obračun je po m1 izvedenog rubnjaka, a u cijenu je uključena izvedba podloge i temelja, nabava predgotovljenih elemenata i betona, privremeno uskladištenje  i razvoze, svi prijevozi i prijenosi, priprema obloge, rad na ugradnji s obradom sljubnica, njege betona te sav pomoćni rad i materijali.
Sve u skladu s točkom 3-04.7. OTU-a.</t>
    </r>
  </si>
  <si>
    <t>BETONSKI RADOVI - Ukupno (kn):</t>
  </si>
  <si>
    <t>4.3.</t>
  </si>
  <si>
    <t>4.4.</t>
  </si>
  <si>
    <t>4.5.</t>
  </si>
  <si>
    <t>4.6.</t>
  </si>
  <si>
    <t>4.7.</t>
  </si>
  <si>
    <t>8.1.</t>
  </si>
  <si>
    <t>NOSIVI SLOJEVI KOLNIČKE KONSTRUKCIJE - Ukupno (kn):</t>
  </si>
  <si>
    <t>ASFALTNI ZASTOR- Ukupno (kn):</t>
  </si>
  <si>
    <t>OPREMA CESTA - Ukupno (kn):</t>
  </si>
  <si>
    <t>Znak C, dim. 90 cm, Obračun po kom</t>
  </si>
  <si>
    <r>
      <t xml:space="preserve">Isprekidana Crta za zaustavljanje. </t>
    </r>
    <r>
      <rPr>
        <sz val="9"/>
        <rFont val="Calibri"/>
        <family val="2"/>
      </rPr>
      <t xml:space="preserve"> (HRN U.S4.225), debljine prema projektu.</t>
    </r>
  </si>
  <si>
    <t>GRAD ZADAR, NARODNI TRG 1, HR-23000 ZADAR</t>
  </si>
  <si>
    <t>Postojeća kolnička konstrukcija (asfalt d=5 cm) na nogostupu</t>
  </si>
  <si>
    <t>ZIDARSKI RADOVI</t>
  </si>
  <si>
    <t>ZIDARSKI RADOVI - Ukupno (kn):</t>
  </si>
  <si>
    <t>7.1.</t>
  </si>
  <si>
    <t>9.</t>
  </si>
  <si>
    <t>9.1.</t>
  </si>
  <si>
    <t>9.2.</t>
  </si>
  <si>
    <t>9.3.</t>
  </si>
  <si>
    <t>9.4.</t>
  </si>
  <si>
    <t>9.5.</t>
  </si>
  <si>
    <t>9.6.</t>
  </si>
  <si>
    <t>9.7.</t>
  </si>
  <si>
    <t>9.8.</t>
  </si>
  <si>
    <t>9.9.</t>
  </si>
  <si>
    <t>Ukupno (u kunama bez pdv-a):</t>
  </si>
  <si>
    <t>3.4.</t>
  </si>
  <si>
    <t>3.5.</t>
  </si>
  <si>
    <t>3.6.</t>
  </si>
  <si>
    <t>Obračun se vrši po komadu niveliranog poklopca.</t>
  </si>
  <si>
    <t>UKUPNO (u kunama bez pdv-a):</t>
  </si>
  <si>
    <t>SVEUKUPNO (u kunama sa pdv-om):</t>
  </si>
  <si>
    <t>Obračun po komadu spoja</t>
  </si>
  <si>
    <t>Napomena:</t>
  </si>
  <si>
    <t>Pripremno završni i zemljani radovi</t>
  </si>
  <si>
    <t>Br.</t>
  </si>
  <si>
    <t>Opis</t>
  </si>
  <si>
    <t>J.m.</t>
  </si>
  <si>
    <t>Kol.</t>
  </si>
  <si>
    <t>Jed. cij.</t>
  </si>
  <si>
    <t>Ukup. cijena.</t>
  </si>
  <si>
    <t>kmpl</t>
  </si>
  <si>
    <t>m</t>
  </si>
  <si>
    <t xml:space="preserve">m3  </t>
  </si>
  <si>
    <t xml:space="preserve">Izrada  drvene skele  za omogućavanje prijelaza pješaka preko iskopanog kanala. Skela treba imati drvene ograde u visini od 1 m, zbog zaštite od pada. </t>
  </si>
  <si>
    <t>10.</t>
  </si>
  <si>
    <t>11.</t>
  </si>
  <si>
    <t>12.</t>
  </si>
  <si>
    <t>13.</t>
  </si>
  <si>
    <t>Dobava i ugradnja PVC cijevi promjera 75mm kao tip NOVOTUB duž  kabelskog kanala.</t>
  </si>
  <si>
    <t>14.</t>
  </si>
  <si>
    <t>15.</t>
  </si>
  <si>
    <t>16.</t>
  </si>
  <si>
    <t>UKUPNO:</t>
  </si>
  <si>
    <t>Elektromontažni radovi</t>
  </si>
  <si>
    <t xml:space="preserve">Dobava i ugradnja u zemljani kanal bakrenog užeta Cu 50 mm2 za izradu uzemljenja položenog uz NN kabele i PVC cijevi. </t>
  </si>
  <si>
    <t>Dobava i ugradnja u zemljani kanal na uzemljivač odvojne stezaljke OSH 50/50. Svaki spoj se izvodi sa dvije OSH spojnice.</t>
  </si>
  <si>
    <t>Dobava i ugradnja na Cu uzemljivač stopice kao tip KSB 50/10 "METALPRODUKT".</t>
  </si>
  <si>
    <t>Dobava i ugradnja plastične vrpce upozorenja   "POZOR - ENERGETSKI KABEL" iznad kabela i PVC cijevi.</t>
  </si>
  <si>
    <t>GRAĐEVINSKI PROJEKT</t>
  </si>
  <si>
    <t>A)</t>
  </si>
  <si>
    <t>PROMETNICA</t>
  </si>
  <si>
    <t>B)</t>
  </si>
  <si>
    <t>REKAPITULACIJA - PROMETNICA:</t>
  </si>
  <si>
    <t>SVEUKUPNA REKAPITULACIJA:</t>
  </si>
  <si>
    <t>PRIPREMNO ZAVRŠNI I ZEMLJANI RADOVI</t>
  </si>
  <si>
    <t>ELEKTROMONTAŽNI RADOVI</t>
  </si>
  <si>
    <t>PROMETNICA - Ukupno (kn):</t>
  </si>
  <si>
    <t>PDV (25%)</t>
  </si>
  <si>
    <r>
      <t xml:space="preserve">Crta za zaustavljanje. </t>
    </r>
    <r>
      <rPr>
        <sz val="9"/>
        <rFont val="Calibri"/>
        <family val="2"/>
      </rPr>
      <t xml:space="preserve"> (HRN U.S4.225), debljine prema projektu.</t>
    </r>
  </si>
  <si>
    <t>Betonski opločnici</t>
  </si>
  <si>
    <t>Betonska podloga, prosječne debljine d=15 cm</t>
  </si>
  <si>
    <t>Betonski zid visine do cca. 80 cm, debljine 20-25 cm, obračun po m1</t>
  </si>
  <si>
    <t>Pristupne površine i rampe</t>
  </si>
  <si>
    <r>
      <t xml:space="preserve">Izrada temelja ogradnog zida </t>
    </r>
    <r>
      <rPr>
        <sz val="9"/>
        <rFont val="Calibri"/>
        <family val="2"/>
      </rPr>
      <t xml:space="preserve">
- betonom klase C 25/30 u svemu prema nacrtima, detaljima i uvjetima iz projekta. Širina temelja iznosi 40 cm, visina temelja 30 cm. Obračun je po m3 ugrađenog betona po projektiranom presjeku, a u cijenu je uključena nabava betona, svi prijevozi i prijenosi, izrada i demontaže oplate i skele, rad na ugradnji i njezi betona, crpljenje vode, te sav drugi potreban rad i materijal.
Sve u skladu s točkom 4-01.2. OTU-a.</t>
    </r>
  </si>
  <si>
    <r>
      <t>Betoniranje ogradnog zida izvan temelja, površina zida mora biti izvedena glatka i ravna te spremna za završnu obradu bojanjem</t>
    </r>
    <r>
      <rPr>
        <sz val="9"/>
        <rFont val="Calibri"/>
        <family val="2"/>
      </rPr>
      <t xml:space="preserve"> 
- betonom klase C25/30
u propisno izrađenoj i postavljenoj oplati koja osigurava položaj i mjere  u svemu prema nacrtu, detaljima i uvjetima iz projekta. Širina zida iznosi 20 cm, visina zida 70 cm (50 cm iznad uređenog terena - nogostupa). Obračun je po m3 ugrađenog betona po projektiranom presjeku, a u cijenu je uključena nabava betona, svi prijevozi i prijenosi, izrada i demontaža oplate i skele, rad na ugradnji i njezi betona, sav drugi potreban rad i materijal.
</t>
    </r>
  </si>
  <si>
    <r>
      <t>Nabava i ugradnja čelika za armiranje betona ogradnih zidova i stepenica.</t>
    </r>
    <r>
      <rPr>
        <sz val="9"/>
        <rFont val="Calibri"/>
        <family val="2"/>
      </rPr>
      <t xml:space="preserve"> Obračunava se po kilogramu (kg) ugrađene armature prema specifikacijama iz projekta, a u cijenu je uključena nabava čelika za armirane; razvrstavanje i čišćenje, sječu i savijanje, doprema na gradilište, prijevozi i prenosi; postavljanje, podlaganje, podlaganje i vezanje eventualno zavarivanje; uključivo sav rad i materijal potreban za dovršenje i postavu u projektirani položaj.
- Čelik za armiranje rebrasti B500B 
- Armaturne mreže B500A-B
</t>
    </r>
  </si>
  <si>
    <t>Obračun po m2 ugrađenog betonskog opločenja</t>
  </si>
  <si>
    <t>Obračun po m3 podloge od pijeska</t>
  </si>
  <si>
    <t>Obračun po kg pijeska za fugiranje</t>
  </si>
  <si>
    <t>Prometnica, obračun po m3</t>
  </si>
  <si>
    <r>
      <t>Betoniranje novih rampi i prilagođavanje ulaza u dvorišta, dovođenje djela dvorišta u prvobitno stanje.</t>
    </r>
    <r>
      <rPr>
        <sz val="9"/>
        <rFont val="Calibri"/>
        <family val="2"/>
      </rPr>
      <t xml:space="preserve">
- betonom klase C25/30
u propisno izrađenoj i postavljenoj oplati koja osigurava položaj i mjere  u svemu prema nacrtu, detaljima i uvjetima iz projekta. Širina rampe prema prvobitnom stanju. Obračun je po m3 ugrađenog betona, a u cijenu je uključena nabava betona, svi prijevozi i prijenosi, izrada i demontaža oplate, rad na ugradnji i njezi betona, sav drugi potreban rad i materijal. Sve u skladu s točkom 4-01.2. OTU-a.
</t>
    </r>
  </si>
  <si>
    <t>Odvodnja</t>
  </si>
  <si>
    <t>Vodovod</t>
  </si>
  <si>
    <t xml:space="preserve">Elektrokabeli </t>
  </si>
  <si>
    <t>DTK mreža</t>
  </si>
  <si>
    <t>Metalna ograda</t>
  </si>
  <si>
    <t>Vrata</t>
  </si>
  <si>
    <t>kom.</t>
  </si>
  <si>
    <r>
      <t>Demontaža i ponovna montaža postojećih kolnih i pješačkih vrata.</t>
    </r>
    <r>
      <rPr>
        <sz val="9"/>
        <rFont val="Calibri"/>
        <family val="2"/>
      </rPr>
      <t xml:space="preserve"> Stavka obuhvaća vađenje i demontiranje postojećih kolnih i pješačkih vrata, njihovo skladištenje za vrijeme trajanja radova, te ponovna ugradnja. Radove treba obaviti bez nanošenja štete na ostalim objektima i posjedima uz cestu. Obračun je po komadu demontiranih, uskladištenih i ponovo ugrađenih vrata.  Izvedba, kontrola kakvoće i obračun prema OTU 1-03.4</t>
    </r>
  </si>
  <si>
    <r>
      <t>Demontaža i ponovna montaža postojećih metalnih ograda sa deponiranjem do ponove ugradbe.</t>
    </r>
    <r>
      <rPr>
        <sz val="9"/>
        <rFont val="Calibri"/>
        <family val="2"/>
      </rPr>
      <t xml:space="preserve"> Stavka obuhvaća pažljivu demontažu metalne ograde (kako bi se ista mogla upotrijebiti kasnije za ponovno postavljanje), deponiranje na parceli na prikladno mjesto izvan obuhvata radova, do ponovne ugradbe.
Ogradu deponirati na prikladno mjesto u dogovoru s vlasnikom parcele i nadzornim inženjerom.
Obračun po metru dužnom demontirane ograde.</t>
    </r>
  </si>
  <si>
    <t>OBORINSKA ODVODNJA - Ukupno (kn):</t>
  </si>
  <si>
    <t>OBORINSKA ODVODNJA</t>
  </si>
  <si>
    <t xml:space="preserve">DN 400, SN 2 za slivnik, cijev duljine 1.30cm </t>
  </si>
  <si>
    <t>Za slivnike, Obračun po m3</t>
  </si>
  <si>
    <t>JAVNA RASVJETA I PRELAGANJE NN KABELA</t>
  </si>
  <si>
    <t>Ispitivanje i označavanje  postojećih instalacija vode, plina, telekomunikacija i energetskih kabela u zemlji prije bilo kakvih iskopa.</t>
  </si>
  <si>
    <t>Iskolčenje kabelskih trasa, pozicija stupova te izrada geodetsko-katastarskog elaborata položenih elektroenergetskih vodova.</t>
  </si>
  <si>
    <t>Strojni iskop kabelskog rova dimenzija 0,4x0,8m bez obzira na kategoriju terena. Dno poravnato i pripremljeno za ugradnju posteljice. U cijenu uračunati i zatrpavanje kanala.</t>
  </si>
  <si>
    <t>Strojni iskop kabelskog rova dimenzija 0,9x0,5m bez obzira na kategoriju terena. U cijenu uračunati dvostrano zapilavanje asfalta.</t>
  </si>
  <si>
    <t>Strojni iskop kabelskog rova dimenzija 0,9x0,8m bez obzira na kategoriju terena. Dno poravnato i pripremljeno za ugradnju posteljice. U cijenu uračunati i zatrpavanje kanala.</t>
  </si>
  <si>
    <t>Strojni iskop kabelskog rova dimenzija 0,4x1,2m bez obzira na kategoriju terena na prijelazu ispod prometnice. Dno poravnato i pripremljeno za ugradnju zaštitnog betona. U cijenu uračunati i zatrpavanje kanala.</t>
  </si>
  <si>
    <t>Ručni iskop raznih dimenzija bez obzira na kategoriju terena. Dno poravnato i pripremljeno za ugradnju posteljice. U cijenu uračunati i zatrpavanje kanala.</t>
  </si>
  <si>
    <t>Dobava i ugradnja posteljice od fine zemlje ili finog pijeska granulacije 0-3mm, u slojevima  prema detaljima iz projekta, ispod i iznad energetskog kabela odnosno PVC cijevi.</t>
  </si>
  <si>
    <t>Dobava i ugradnja šablone za ugradnju sidrenih vijaka stupa u temelj. U cijenu uračunati sve pripremno završne radove.</t>
  </si>
  <si>
    <t>Strojni iskop rupe bez obzira na kategoriju terena, dimenzija 115x115x110cm i izrada betonskog temelja dobavom betona C25/30 u oplati dimenzija 110x110x110cm za ugradnju rasvjetnog stupa visine 9m. U cijenu uračunati ugradnju dvije PVC  cijevi  promjera 50 mm za uvlačenje kabela, dužine 1m i ugradnju jedne cijevi promjera   25 mm za uvlačenje Cu užeta, dužine1m. Također u cijenu uračunati ugradnju tipskih sidrenih vijaka 4xM24 za stupove KORS 2B-900-3.</t>
  </si>
  <si>
    <t>Strojni iskop rupe bez obzira na kategoriju terena za ugradnju samostojećeg kabelskog razdjelnog ormara.</t>
  </si>
  <si>
    <t>Demontaža 9m stupa postojeće javne rasvjete i ugradnja na novu poziciju. U stavku uračunati odspajanje i demontažu postojećih priključnih kabela, čišćenje stupa i zaštitni bitumenski premaz stupa  do visine 0,40m od temeljne stope stupa.</t>
  </si>
  <si>
    <t>Dobava i ugradnja betonskog stupa  BS 1250/9, izradom betonskog temelja dobavom betona C25/30, betoniranjem temelja, učvršćenje zbijenim pijeskom i zalijevanje cementnim mortom nakon centriranja stupa. Otvor u temelju za ugradnju stupa           treba biti promjera 500mm.  U cijenu uračunati iskop rupe 90x90x200 cm.</t>
  </si>
  <si>
    <t>Demontaža betonskog  stupa i sanacija stupnog mjesta,  te prijevoz stupa na skladište koje odredi investitor.</t>
  </si>
  <si>
    <t>Demontaža postojećeg samostojećeg kabelskog razdjelnog ormara i sanacija  terena. U stavku uračunati odspajanje, demontažu i označavanje postojećih priključnih kabela.</t>
  </si>
  <si>
    <t>17.</t>
  </si>
  <si>
    <t>Ugradnja samostojećeg kabelskog razdjelnog ormara i sanacija  terena. U stavku uračunati dobavu i ugradnju novog temelja samostojećeg ormara.</t>
  </si>
  <si>
    <t>18.</t>
  </si>
  <si>
    <t>19.</t>
  </si>
  <si>
    <t>Dobava i ugradnja  krutih PVC cijevi promjera 160mm na mjestima gdje je potrebno zaštititi postojeće kabele ili cijevi.</t>
  </si>
  <si>
    <t>20.</t>
  </si>
  <si>
    <t>Dobava i ugradnja  krutih PVC cijevi promjera 110mm na mjestima gdje je potrebno zaštititi postojeće kabele ili cijevi.</t>
  </si>
  <si>
    <t>21.</t>
  </si>
  <si>
    <t>Dobava i ugradnja betona C12/15 za potrebe oblaganja cijevi na prijelazu energetskih kabela  i DTK mreže preko prometnice.</t>
  </si>
  <si>
    <t>22.</t>
  </si>
  <si>
    <t>Dobava i ugradnja betona C20/25 za potrebe oblaganja cijevi na mjestima zaštite energetskih kabela  i DTK mreže.</t>
  </si>
  <si>
    <t>23.</t>
  </si>
  <si>
    <t>Nakon iskopa i zatrpavanja kanala i rupa oko temelja stupova potrebno je rasplanirati teren, utovariti i odvesti višak materijala iz iskopa na najbližu deponiju. Obračun se vrši za materijal u sraslom stanju</t>
  </si>
  <si>
    <t>24.</t>
  </si>
  <si>
    <t>Izrada projekta izvedenog stanja i predaja investitoru tri propisno uvezana primjerka te jedan u digitalnom obliku na CD-u.</t>
  </si>
  <si>
    <t>25.</t>
  </si>
  <si>
    <t>Ispitivanje i mjerenje otpora izolacije, otpora uzemljenja, otpora petlje, rasvijetljenosti, te izrada zapisnika o ispitivanju sa ispisom rezultata mjerenja i izdavanje uvjerenja o ispravnosti izvedene instalacije.</t>
  </si>
  <si>
    <t>Dobava i ugradnja u zemljani kanal kabela tipa PP00-A 4x25mm2.</t>
  </si>
  <si>
    <t>Dobava i ugradnja u zemljani kanal kabela tipa PP00-A 4x35mm2.</t>
  </si>
  <si>
    <t>Dobava i ugradnja u zemljani kanal kabela tipa PP00-A 4x95mm2.</t>
  </si>
  <si>
    <t>Dobava i ugradnja u zemljani kanal kabela tipa                           PP00-A 4x150mm2.</t>
  </si>
  <si>
    <t>Prelaganje u prethodno pripremljeni susjedni zemljani kanal postojećih distributivnih HEP-ovih kabela 1kV položenih na dionici od 72m između dvaju KRO ormara.</t>
  </si>
  <si>
    <t xml:space="preserve">Dobava i ugradnja u temelj betonskog stupa bakrenog užeta Cu 50mm2 za izradu uzemljenja betonskog stupa. U cijenu uračunati bakreno uže u duljini od  6m. </t>
  </si>
  <si>
    <t>Dobava i ugradnja PVC crvenih poklopaca za potrebe dodatne mehaničko-upozoravajuće zaštite kabela.</t>
  </si>
  <si>
    <t>Dobava i ugradnja kabelske glave za ugradnju kabela 4x4-35mm2  kao tip "RAYCHEM".   U cijenu uračunati kabelske stopice tip KSAB.</t>
  </si>
  <si>
    <t>Dobava i ugradnja kabelske glave za ugradnju kabela 4x70-150mm2  kao tip "RAYCHEM".  U cijenu uračunati kabelske stopice tip KSAB.</t>
  </si>
  <si>
    <t>Dobava i ugradnja kabelske spojnice  kao tip TKSO-P 4x16-50 "METALPRODUKT". U cijenu uračunati spojne čahure za gnječenje tip KCA.</t>
  </si>
  <si>
    <t>Dobava i ugradnja kabelske spojnice  kao tip TKSO-P 4x70-150 "METALPRODUKT". U cijenu uračunati spojne čahure za gnječenje tip KCA.</t>
  </si>
  <si>
    <t>Dobava i ugradnja odvojne spojnice  za 1kV  ("izolacijska krpa") kao tip TOS-X  379 B.</t>
  </si>
  <si>
    <t>Dobava i ugradnja odvojne spojnice  za 1kV  ("izolacijska krpa") kao tip TOS-X  380 B.</t>
  </si>
  <si>
    <t>Dobava i ugradnja izolacijske cijevi kao tip  MWTM 16/5-1000/S "Raychem".</t>
  </si>
  <si>
    <t>Dobava i ugradnja izolacijske cijevi kao tip  MWTM 25/8-1000/S "Raychem".</t>
  </si>
  <si>
    <t>Dobava i ugradnja izolacijske cijevi kao tip  MWTM 25/8-A/U "Raychem".</t>
  </si>
  <si>
    <t>Dobava i ugradnja izolacijske cijevi (plava boja) kao tip  EN-CGPT 24/8-A/U  "Raychem".</t>
  </si>
  <si>
    <t>Dobava i ugradnja stezaljke zatezne  kao tip S-22  "METALPRODUKT". U cijenu uračunati sav potreban montažni i spojni materijal za montažu na betonski stup.</t>
  </si>
  <si>
    <t>Dobava i ugradnja stezaljke zatezne (za SKS 2x16; 4x16mm2)  za kućni priključak  "METALPRODUKT". U cijenu uračunati sav potreban montažni i spojni materijal za montažu na betonski stup.</t>
  </si>
  <si>
    <r>
      <t>Dobava i ugradnja cijevi PEHD promjera 25 mm, 10 BARA, dužine 1m</t>
    </r>
    <r>
      <rPr>
        <sz val="10"/>
        <color indexed="10"/>
        <rFont val="Arial"/>
        <family val="2"/>
      </rPr>
      <t>.</t>
    </r>
  </si>
  <si>
    <r>
      <t>Dobava i ugradnja cijevi PEHD promjera 75 mm, 6 BARA, dužine 3m</t>
    </r>
    <r>
      <rPr>
        <sz val="10"/>
        <color indexed="10"/>
        <rFont val="Arial"/>
        <family val="2"/>
      </rPr>
      <t>.</t>
    </r>
  </si>
  <si>
    <t>26.</t>
  </si>
  <si>
    <t>Dobava i ugradnja trake BAND-IT 3/8, debljine 0.7mm, čvrstoća 0,7 kN/mm2.</t>
  </si>
  <si>
    <t>27.</t>
  </si>
  <si>
    <t>Demontaža sa postojećeg stupa, te zatezanje, pričvršćenje i puštanje u rad postojećih samonosivih kabelskih snopa na novougrađeni stup</t>
  </si>
  <si>
    <t>28.</t>
  </si>
  <si>
    <t>Spajanje i puštanje u rad izmještenog postojećeg stupa javne rasvjete.</t>
  </si>
  <si>
    <t>29.</t>
  </si>
  <si>
    <t>Spajanje i puštanje u rad izmještenog samostojećeg kabelskog razdjelnog ormara.</t>
  </si>
  <si>
    <t>Sve cijene su bez PDV-a</t>
  </si>
  <si>
    <t>REKONSTRUKCIJA RASKRIŽJA ULICA VLATKA MEČEKA I ŠESTANSKOG PROLAZA I RASKRIŽJA ULICA PUT KOTLARA I ULICE BRAĆE MIROSLAVA I JANKA PERICE</t>
  </si>
  <si>
    <t xml:space="preserve">Obračun po komadu. </t>
  </si>
  <si>
    <r>
      <t>Ploča za oznaku gradilišta.</t>
    </r>
    <r>
      <rPr>
        <sz val="9"/>
        <rFont val="Calibri"/>
        <family val="2"/>
      </rPr>
      <t xml:space="preserve"> Izrada doprema i postavljanje ploče za oznaku gradilišta sa svim podacima u skladu sa Zakonom o gradnji i u skladu s  "Pravilnikom o sadržaju i izgledu ploče kojom se označava gradilište (NN 42/14)".
Obračun po komadu.</t>
    </r>
  </si>
  <si>
    <r>
      <t>Puna crta,</t>
    </r>
    <r>
      <rPr>
        <sz val="9"/>
        <rFont val="Calibri"/>
        <family val="2"/>
      </rPr>
      <t xml:space="preserve"> jednostruka razdjelna, debljine 12 cm.</t>
    </r>
  </si>
  <si>
    <r>
      <t>Isprekidana razdjelna crta</t>
    </r>
    <r>
      <rPr>
        <sz val="9"/>
        <rFont val="Calibri"/>
        <family val="2"/>
      </rPr>
      <t>, rubna crta, puno 3 prazno 3 m, debljine 12 cm.</t>
    </r>
  </si>
  <si>
    <r>
      <t>Kratka isprekidana crta</t>
    </r>
    <r>
      <rPr>
        <sz val="9"/>
        <rFont val="Calibri"/>
        <family val="2"/>
      </rPr>
      <t>, rubna crta, puno 1 prazno 1 m, debljine 12 cm.</t>
    </r>
  </si>
  <si>
    <t>1.13.</t>
  </si>
  <si>
    <t>1.14.</t>
  </si>
  <si>
    <t>1.15.</t>
  </si>
  <si>
    <t>1.16.</t>
  </si>
  <si>
    <r>
      <t>Rezanje betonskog zastora i betonskih površina.</t>
    </r>
    <r>
      <rPr>
        <sz val="9"/>
        <rFont val="Calibri"/>
        <family val="2"/>
      </rPr>
      <t xml:space="preserve"> Stavka obuhvaća jednostrano strojno rezanje betona na mjestu gdje počinje tj. završava navedena rekonstrukcija prometnice radi kvalitetnije izrade spoja s postojećom betonskom podlogom</t>
    </r>
  </si>
  <si>
    <t>1.18.</t>
  </si>
  <si>
    <r>
      <t xml:space="preserve">Ručno skidanje postojećeg opločenja od betonskih opločnika. </t>
    </r>
    <r>
      <rPr>
        <sz val="9"/>
        <rFont val="Calibri"/>
        <family val="2"/>
      </rPr>
      <t>Stavka obuhvaća pažljivo ručno skidanje postojećeg betonskog opločenja, sa privremenim odlaganjem na gradilištu do ponovne ugradnje. U cijeni je i strojno razbijanje postojeće podloge od betona, utovar u transportno sredstvo i prijevoz na trajno odlagalište otpada. Građevinski otpad deponirati u skladu sa Pravilnikom o građevnom otpadu i otpadu koji sadrži azbest (NN br.69/16).</t>
    </r>
  </si>
  <si>
    <t>1.17.</t>
  </si>
  <si>
    <r>
      <t xml:space="preserve">Strojni široki iskop za prometnicu </t>
    </r>
    <r>
      <rPr>
        <sz val="9"/>
        <rFont val="Calibri"/>
        <family val="2"/>
      </rPr>
      <t>bez obzira na kategoriju tla prema odredbama projekta s utovarom u prijevozno sredstvo i transportom na mjesto deponiranja. U cijenu je uključen iskop, utovar u transportno vozilo, prijevoz materijala na trajnu deponiju udaljenosti veće od 5 km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prije davanja ponude. Materijal zbrinuti u skladu sa Pravilnikom o građevnom otpadu i otpadu koji sadrži azbest (NN br.69/16).
Sve u skladu s točkom 2-02. OTU-a.</t>
    </r>
  </si>
  <si>
    <r>
      <t>Izrada nasipa prometnice od kamenog materijala</t>
    </r>
    <r>
      <rPr>
        <sz val="9"/>
        <rFont val="Calibri"/>
        <family val="2"/>
      </rPr>
      <t xml:space="preserve"> materijalom iz kamenoloma ili pozajmišta. Strojno nasipanje i razastiranje, na prethodno pripremljenom temeljnom tlu u skladu sa OTU, prema potrebi vlaženje ili sušenje, planiranje nasipanih slojeva debljine i nagiba prema projektu odnosno utvrđenih pokusnom dionicom, te zbijanje s odgovarajućim sredstvima, a prema odredbama OTU-a. U cijenu je uključen sav rad i materijal, utovar i transport iz kamenoloma ili pozajmišta koje osigurava izvođač radova, te planiranje pokosa nasipa i čišćenje okoline.
Sve u skladu s točkom 2-09. OTU-a.</t>
    </r>
  </si>
  <si>
    <r>
      <t xml:space="preserve">Ručni iskop tla </t>
    </r>
    <r>
      <rPr>
        <sz val="9"/>
        <rFont val="Calibri"/>
        <family val="2"/>
      </rPr>
      <t>oko postojećih instalacija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m3 stvarno izvršenog iskopa tla. Sve u skladu s točkom 2-02. OTU-a. Višak materijala zbrinuti u skladu sa Pravilnikom o građevnom otpadu i otpadu koji sadrži azbest (NN br.69/16).</t>
    </r>
  </si>
  <si>
    <t>RADOVI</t>
  </si>
  <si>
    <t>IZMJEŠTANJE JAVNE RASVJETE I NN MREŽE - Ukupno (kn):</t>
  </si>
  <si>
    <t>REKAPITULACIJA - JAVNA RASVJETA I NN MREŽA:</t>
  </si>
  <si>
    <r>
      <t xml:space="preserve">Razbijanje, uklanjanje, utovar i odvoz postojećih konstrukcija. </t>
    </r>
    <r>
      <rPr>
        <sz val="9"/>
        <rFont val="Calibri"/>
        <family val="2"/>
      </rPr>
      <t>U cijeni je razbijanje asfaltne kolničke konstrukcije,</t>
    </r>
    <r>
      <rPr>
        <b/>
        <sz val="9"/>
        <rFont val="Calibri"/>
        <family val="2"/>
      </rPr>
      <t xml:space="preserve"> </t>
    </r>
    <r>
      <rPr>
        <sz val="9"/>
        <rFont val="Calibri"/>
        <family val="2"/>
      </rPr>
      <t>rubnjaka i  betonskih kolnika. Stavka obuhvaća strojno razbijanje postojeće asfaltne kolničke konstrukcije, rubnjaka i betonskih kolnika, utovar u transportno sredstvo i prijevoz na deponiju koju osigurava izvođač radova. Građevinski otpad deponirati u skladu sa Pravilnikom o građevnom otpadu i otpadu koji sadrži azbest (NN br.69/16).</t>
    </r>
  </si>
  <si>
    <r>
      <t xml:space="preserve">Razbijanje, uklanjanje, utovar i odvoz postojećih AB konstrukcija. </t>
    </r>
    <r>
      <rPr>
        <sz val="9"/>
        <rFont val="Calibri"/>
        <family val="2"/>
      </rPr>
      <t>U cijeni je razbijanje betonskih pristupnih površina i rampi. Stavka obuhvaća strojno razbijanje postojećih  konstrukcije, utovar u transportno sredstvo i prijevoz na deponiju koju osigurava izvođač radova. Građevinski otpad deponirati u skladu sa Pravilnikom o građevnom otpadu i otpadu koji sadrži azbest (NN br.69/16).</t>
    </r>
  </si>
  <si>
    <r>
      <t xml:space="preserve">Uklanjanje betonskog ogradnog zida. </t>
    </r>
    <r>
      <rPr>
        <sz val="9"/>
        <rFont val="Calibri"/>
        <family val="2"/>
      </rPr>
      <t>Stavka obuhvaća strojno rušenje betonskog zida, utovar materijala u transportno sredstvo i odvoz na deponiju odnosno trajno odlagalište na udaljenost veću od 5 km. Prethodno je potrebno ručno demontirati čeličnu ogradu koja se nalazi na zidu. Ogradu je potrebno deponirati na gradilištu do ponovne ugradnje. Prije rušenja betonskog zida potrebno je izvesti strojno rezanje na mjestu zida do kojeg će se zid rušiti (na krajevima), kako se ne bi oštetio zid koji ostaje. Građevinski otpad deponirati u skladu sa Pravilnikom o građevnom otpadu i otpadu koji sadrži azbest (NN br.69/16).</t>
    </r>
  </si>
  <si>
    <r>
      <t xml:space="preserve">Izvedba betonskih opločnika. </t>
    </r>
    <r>
      <rPr>
        <sz val="9"/>
        <rFont val="Calibri"/>
        <family val="2"/>
      </rPr>
      <t>Stavka obuhvaća izvedbu betonskih opločnika koji su ručno skidani u stavci pripremnih radova. U cijeni izrade opločenja je izvedba betonske podloge debljine 10 cm od betona klase C20/25, nabavu, dopremu i razastiranje pijeska u sloju debljine sloja 5 cm u zbijenom stanju. Opločnici se polažu na pješčani sloj uz nabijanje gumenim čekićem, a spojnice se zapunjavaju pijeskom. Za popunjavanje spojnica koristiti se metlom, a nakon čišćenja površine, istu obilno zaliti vodom. Nakon ponovnog čišćenja površine izvrši se zbijanje vibropločom sa gumenom navlakom.
Slijedi završno popunjavanje reški pijeskom i čišćenje
površine. Ugradit će se prethodno uklonjeni opločnici raznih dimenzija, rubne kocke rezati pilom za kamen radi boljeg uklapanja.</t>
    </r>
  </si>
  <si>
    <t xml:space="preserve">Obračun po m3 betonska podloga C20/25 d=10cm </t>
  </si>
  <si>
    <r>
      <t xml:space="preserve">Izrada izravnavajućeg nosivog sloja </t>
    </r>
    <r>
      <rPr>
        <sz val="9"/>
        <rFont val="Calibri"/>
        <family val="2"/>
      </rPr>
      <t>AC 22 base (BIT 50/70) AG6 M2, debljine 6 cm u zbijenom stanju.  U cijeni su sadržani svi troškovi nabave materijala, proizvodnje i ugradnje asfaltne mješavine, prijevoz, oprema i sve ostalo potrebno za potpuno izvođenje radova. Obračun je po m3 ugrađenog nosivog sloja.  Izvedba i kontrola kakvoće prema (HRN EN 13108-1)  i tehničkim svojstvima i zahtjevima za građevne proizvode za proizvodnju asfaltnih mješavina i za asfaltne slojeve kolnika.</t>
    </r>
  </si>
  <si>
    <r>
      <t>Nosač prometnih znakova.</t>
    </r>
    <r>
      <rPr>
        <sz val="9"/>
        <rFont val="Calibri"/>
        <family val="2"/>
      </rPr>
      <t xml:space="preserve"> Postavljanje nosača (stupova) i pričvršćivanje prometnih znakova od Fe cijevi promjera 63.5 mm sa zaštitnom vrućim pocinčavanjem prosječne debljine 85 µm odnosno dvostruki sustav iste zaštite dimenzija ili IP Al nosača180 mm (nosači se postavljaju za pričvršćenje prometnih znakova većih dimenzija) i vrste prema projektu prometne opreme i signalizacije a u skladu s Pravilnikom o prometnim znakovima, opremi i signalizaciji na cestama (NN br.92/19) i HRN EN 12899-1. u cijenu je uključena nabava i postava stupova u svježi beton dubine min 70 cm. Slobodna visina stupa ispod znaka je 2,20 metara.</t>
    </r>
  </si>
  <si>
    <r>
      <t>Nabava, doprema i polaganje Taktilnih opločnika - upozorenja čepaste strukture za kretanje slijepih i slabovidnih osoba</t>
    </r>
    <r>
      <rPr>
        <sz val="9"/>
        <rFont val="Calibri"/>
        <family val="2"/>
      </rPr>
      <t xml:space="preserve"> boje kao i prijelaz s nogostupa na razinu kolnika. Nabava, doprema i polaganje tipskih betonskih elemenata čepaste varijante površine, dimenzija 40 x 40 x 8 cm na dijelu prijelaza s nogostupa na razinu kolnika. 
U cijeni je izvedba betonske podloge debljine 10 cm od betona klase C20/25, nabava, doprema i razastiranje sloja  kamenog agregata granulacije 2-4 mm, u debljini 3-5 cm. Postavljeni opločnik utvrditi gumenim ili drvenim čekićem, kompletno postavljenu površinu opločnika zasipati (fugirati) suhim pijeskom granulacije 0-1 mm (najbolje kvarcnim pijeskom). Pijesak mora ući u reške, a višak počistiti metlom. Ovaj postupak ponoviti nekoliko puta, jer pijesak mora skroz popuniti predviđene reške (fuge). Površinu opločnika po potrebi izvaljati ili nabiti vibro-nabijačima koji na radnoj ploči imaju gumenu oblogu. Prilikom izvođenja radova pridržavati se važećih građevinskih normi. Betonski opločnici moraju zadovoljavati sve uvjete prema  HRN EN 1339 ili jednakovrijedno. 
Uz rub taktilne površine, prije izvedbe opločnika ugrađuju se rubnjaci 8/25 cm i upušteni rubnjaci 15/25 cm. Radovi na izvedbi rubnjaka nisu obuhvaćeni ovom stavkom.
Obračun po m2 izvedene čepaste strukture površine.</t>
    </r>
  </si>
  <si>
    <t>Obračun se vrši po komadu nivelirane kape.</t>
  </si>
  <si>
    <r>
      <t xml:space="preserve">Polja za usmjeravanje prometa </t>
    </r>
    <r>
      <rPr>
        <sz val="9"/>
        <rFont val="Calibri"/>
        <family val="2"/>
      </rPr>
      <t>H46</t>
    </r>
    <r>
      <rPr>
        <sz val="9"/>
        <rFont val="Calibri"/>
        <family val="2"/>
      </rPr>
      <t>, oblika prema projektu.</t>
    </r>
  </si>
  <si>
    <r>
      <t>Oznake H22, H23, H24,</t>
    </r>
    <r>
      <rPr>
        <sz val="9"/>
        <rFont val="Calibri"/>
        <family val="2"/>
      </rPr>
      <t xml:space="preserve"> strelice na kolniku.</t>
    </r>
  </si>
  <si>
    <r>
      <t xml:space="preserve">Prometni znakovi obavijesti (C). </t>
    </r>
    <r>
      <rPr>
        <sz val="9"/>
        <rFont val="Calibri"/>
        <family val="2"/>
      </rPr>
      <t>Postavljanje prometnih znakova obavijesti oblika kvadrata, prema projektu prometne opreme i signalizacije, a u skladu s Pravilnikom o prometnim znakovima, opremi i signalizaciji na cestama (NN br.92/19)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</si>
  <si>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r>
      <t>Uzdužne oznake.</t>
    </r>
    <r>
      <rPr>
        <sz val="9"/>
        <rFont val="Calibri"/>
        <family val="2"/>
      </rPr>
      <t xml:space="preserve"> Izrada uzdužnih oznaka na kolniku, vrste veličine i boje prema projektu prometne opreme i signalizacije, u skladu s Pravilnikom o prometnim znakovima, opremi i signalizaciji na cestama (NN br.92/19)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</si>
  <si>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Poprečne oznake na kolniku.</t>
    </r>
    <r>
      <rPr>
        <sz val="9"/>
        <rFont val="Calibri"/>
        <family val="2"/>
      </rPr>
      <t xml:space="preserve"> Izrada poprečnih oznaka na kolniku prema projektu prometne opreme i signalizacije, a u skladu s Pravilnikom o prometnim znakovima, opremi i signalizaciji na cestama (NN br.92/19)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</si>
  <si>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Ostale oznake na kolniku.</t>
    </r>
    <r>
      <rPr>
        <sz val="9"/>
        <rFont val="Calibri"/>
        <family val="2"/>
      </rPr>
      <t xml:space="preserve"> Izrada poprečnih oznaka na kolniku prema projektu prometne opreme i signalizacije, a u skladu s Pravilnikom o prometnim znakovima, opremi i signalizaciji na cestama (NN br.92/19)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</si>
  <si>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rPr>
        <b/>
        <sz val="9"/>
        <rFont val="Calibri"/>
        <family val="2"/>
      </rPr>
      <t>Visinsko usklađivanje postojećih poklopaca šahtova, kapa ventila i slivnika</t>
    </r>
    <r>
      <rPr>
        <sz val="9"/>
        <rFont val="Calibri"/>
        <family val="2"/>
      </rPr>
      <t xml:space="preserve"> s novom niveletom prometnice. Stavka uključuje ručno oslobađanje (razbijanje postojeće betonske zaštite) te ponovno namještanje i betoniranje – ugrađivanje. Sve kape moraju se ugraditi tek nakon ugradnje bitumeniziranog sloja ceste. U stavku je uključen sav potreban materijal i rad. 
Obračun se vrši po komadu.</t>
    </r>
  </si>
  <si>
    <t>DN 200 mm, SN 8 - za ispuste iz slivnika i linijskih rešetki</t>
  </si>
  <si>
    <r>
      <rPr>
        <b/>
        <sz val="9"/>
        <rFont val="Calibri"/>
        <family val="2"/>
      </rPr>
      <t>Dobava i ugradba linijskog odvodnog kanala</t>
    </r>
    <r>
      <rPr>
        <sz val="9"/>
        <rFont val="Calibri"/>
        <family val="2"/>
      </rPr>
      <t xml:space="preserve"> tipa kao HAURATON FASSERFIX SUPER 300, L/B=1000/390 mm ili jednako vrijedni. Rešetka sa nodularnim lijevom za opterećenje D400. Postavljanje prema detalju u projektu i uputama proizvođača. U jediničnu cijenu uračunati sav potreban materijal i rad. Postavljanje prema detalju u projektu i uputama proizvođača.</t>
    </r>
  </si>
  <si>
    <t xml:space="preserve">Obračun po m1. -Kanal - bet. element visine 415mm </t>
  </si>
  <si>
    <r>
      <rPr>
        <b/>
        <sz val="9"/>
        <rFont val="Calibri"/>
        <family val="2"/>
      </rPr>
      <t>Dobava i ugradba slivnika (revizije) linijskog odvodnog kanala</t>
    </r>
    <r>
      <rPr>
        <sz val="9"/>
        <rFont val="Calibri"/>
        <family val="2"/>
      </rPr>
      <t xml:space="preserve"> tipa (npr. kao HAURATON FASSERFIX POINT KS 40/40,  ili jednako vrijedni). Slivnik je dvodijelni: sastoji se od gornjeg dijela i taložnice prema detalju u projektu. 
Dvodijelni slivnik mora biti izrađen od betona ojačanog vlaknima ili jednakovrijednog materijala. Sifon i jedro za taloženje nečistoća su dio sustava. Rešetka je mrežasta s otvorima 15/25 mm izrađena iz nodularnog lijeva GJS 500-7, crne boje. Klasa opterećenja A 15 - E 600 sve sukladno EN 124. Sustav pričvršćenja rešetke za slivnik je bezvijčani SIDE-LOCK sustav. Dimenzije slivnika su D/Š/V 400x400x988 mm. Ugradnja se izvodi u obložni beton. Otvori za priključke buše se na licu mjesta. Postavljanje prema detalju u projektu i uputama proizvođača.</t>
    </r>
  </si>
  <si>
    <t>Obračun po komadu slivnika (revizije)</t>
  </si>
  <si>
    <r>
      <t xml:space="preserve">Dobava i ugradnja slivnika, od PVC, PEHD ili PP kanalizacijskih cijevi SN2 sukladno normi HRN EN 1401-1:2009. </t>
    </r>
    <r>
      <rPr>
        <sz val="9"/>
        <rFont val="Calibri"/>
        <family val="2"/>
      </rPr>
      <t xml:space="preserve">U stavci je uračunato raznošenje duž rova, polaganje u rov i montaža PVC, PEHD ili PP kanalizacijskih cijevi sukladno normi HRN EN 1401-1:2009. Plastične cijevi slivnika su dužine 150 cm, taložnica je dubine 50 cm. Obračun po komadu slivnika dužine 1.3 m. </t>
    </r>
  </si>
  <si>
    <t>4.8.</t>
  </si>
  <si>
    <t>U Zadru, srpanj 2022.g.</t>
  </si>
  <si>
    <r>
      <t xml:space="preserve">Izrada Geodetskog elaborata iskolčenja prema projektnoj dokumentaciji. </t>
    </r>
    <r>
      <rPr>
        <sz val="9"/>
        <rFont val="Calibri"/>
        <family val="2"/>
      </rPr>
      <t>Elaborat se izrađuje u četiri (4) primjerka u pisanom obliku i elaborat u digitalnom obliku. 
Mjeri se i plaća po kilometru trase, priključnih cesta i objekata.
Sve u skladu s točkom 1-02. OTU-a.</t>
    </r>
  </si>
  <si>
    <r>
      <t xml:space="preserve">Strojna izrada nosivog sloja od zrnatog kamenog materijala </t>
    </r>
    <r>
      <rPr>
        <sz val="9"/>
        <rFont val="Calibri"/>
        <family val="2"/>
      </rPr>
      <t xml:space="preserve">
- najvećeg zrna 63 mm
bez veziva, u debljini prema projektu. Ugrađuje se u prometnicu i u nogostup.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t>
    </r>
    <r>
      <rPr>
        <sz val="9"/>
        <rFont val="Symbol"/>
        <family val="1"/>
      </rPr>
      <t>f</t>
    </r>
    <r>
      <rPr>
        <sz val="9"/>
        <rFont val="Calibri"/>
        <family val="2"/>
      </rPr>
      <t>30 cm iznosi Ms≥80 MN/m2. Sve u skladu s točkom 5-01. OTU-a.</t>
    </r>
  </si>
  <si>
    <r>
      <t xml:space="preserve">Prskanje postojećeg asfaltnog zastora bitumenskom emulzijom. </t>
    </r>
    <r>
      <rPr>
        <sz val="9"/>
        <rFont val="Calibri"/>
        <family val="2"/>
      </rPr>
      <t>Na izvedenom izravnavajućem nosivom sloju  i na mjestima gdje je izvršeno hrapavljenje ili frezanje (glodanje) postojećeg asfaltnog zastora mora se, prije ugradbe novih asfaltnih slojeva, izvršiti prskanje bitumenskom emulzijom. Nanošenje emulzije vrši se posebnom prskalicom. U svemu prema točki 6-01, knjiga 3 OTU-a.</t>
    </r>
  </si>
  <si>
    <t>7.3.</t>
  </si>
  <si>
    <r>
      <t>Prometni znakovi izričitih naredbi (B).</t>
    </r>
    <r>
      <rPr>
        <sz val="9"/>
        <rFont val="Calibri"/>
        <family val="2"/>
      </rPr>
      <t xml:space="preserve"> Postavljanje prometnih znakova izričitih naredbi kružnog oblika, iznimno osmerokut ili istostraničan trokut, promjera 90(60) cm, prema projektu prometne opreme i signalizacije, a u skladu s Pravilnikom o prometnim znakovima, opremi i signalizaciji na cestama (NN br.92/19)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</si>
  <si>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t>Znak B01, dim. 90 cm, Obračun po kom</t>
  </si>
  <si>
    <t>1. PROMETNI ZNAKOVI</t>
  </si>
  <si>
    <t>R.br.</t>
  </si>
  <si>
    <t>UKUPNO</t>
  </si>
  <si>
    <t>KOM.</t>
  </si>
  <si>
    <t>PROMETNI ZNAKOVI UKUPNO KUNA:</t>
  </si>
  <si>
    <t>2.  OZNAKE NA KOLNIKU</t>
  </si>
  <si>
    <r>
      <t>Izvedba  pune crte</t>
    </r>
    <r>
      <rPr>
        <sz val="10"/>
        <rFont val="Arial"/>
        <family val="2"/>
      </rPr>
      <t xml:space="preserve"> d=0.12</t>
    </r>
    <r>
      <rPr>
        <sz val="10"/>
        <color indexed="8"/>
        <rFont val="Arial"/>
        <family val="2"/>
      </rPr>
      <t xml:space="preserve"> m, bijele boje, s retroreflektivnim zrncima, klase refleksije II. </t>
    </r>
  </si>
  <si>
    <t xml:space="preserve">Izvedba isprekid. crte d=0.12 m, bijele boje  duljina punog i paznog polja 3-3m s retroreflektivnim zrncima, klase refleksije II. </t>
  </si>
  <si>
    <t xml:space="preserve">Izvedba bojenja zaustavne pune  crte širine 0.5 m bijele boje s retroreflektivnim zrncima, klase refleksije II.  </t>
  </si>
  <si>
    <t xml:space="preserve">Izvedba bojenja strelica za usmjeravanje prometa dvosmjernih, duljine 5 m, bijelom bojom s retroreflektivnim zrncima, klase refleksije II.  </t>
  </si>
  <si>
    <t>OZNAKE NA KOLNIKU UKUPNO KUNA:</t>
  </si>
  <si>
    <t>3.  SEMAFORSKA OPREMA</t>
  </si>
  <si>
    <t xml:space="preserve">Dobava i isporuka semaforskog uređaja mikroprocesorske izvedbe sa 8 signalnih grupa i 8 detektorskih grupa. </t>
  </si>
  <si>
    <t>- Uređaj mora zadovoljavati sljedeće tehničke uvjete: mikroprocesorski tip s 2 nezavisna mikroprocesora (nadzorni i izvršni), nadzor konfliktnih zelenih svjetala, nadzor međuvremena, nadzor grupnog i pojedinačnog kvara žarulje u strujnom krugu alarma, nadzor ispada osigurača, nadzor radnog napona, nadzor detektora, nadzor vremenskog brojača, elektronski dnevnik grešaka i kvarova s datumom vremena nastanka, prometna statistika.</t>
  </si>
  <si>
    <t xml:space="preserve">- Temperaturno područje rada od -40º  do +80º. </t>
  </si>
  <si>
    <t>- Komunikacijski interfejs RS232, Ethernet, USB</t>
  </si>
  <si>
    <t>- Prema certifikatima normi: HRN EN 12675, HRN EN 50556 i HRN EN 50293</t>
  </si>
  <si>
    <t xml:space="preserve">- Modularna izvedba s mogućnošću proširivanja kapaciteta signalnih i detektorskih grupa. Rad detektora s više pragova osjetljivosti za brojanje i klasifikaciju vozila. </t>
  </si>
  <si>
    <t>- Mora posjedovati sklop za povezivanje uređaja u koordinaciju.</t>
  </si>
  <si>
    <t>- Mogućnost ugradnje sklopa za aktivno praćenje vozila javnog gradskog prijevoza.</t>
  </si>
  <si>
    <t>- Mogućnost bežičnog povezivanja i provjere statusa uređaja.</t>
  </si>
  <si>
    <t xml:space="preserve">Komplet sa metalnim postoljem ormara sign. uređaja; vrata za pristup upravljačkoj ploči (policijskom panelu) moraju biti odvojena od vrata za pristup signalnom uređaju od strane servisera. </t>
  </si>
  <si>
    <t>U cijenu stavke uračunata je dobava i isporuka softwarea za servisiranje i održavanje signalnog uređaja spojenog na sustav  s uračunatim vremenom za obuku dva servisera ovlaštene tvrtke za održavanje semaforskih uređaja.</t>
  </si>
  <si>
    <t xml:space="preserve">Uređaj u izvedbi s ormarom, postoljem, brtvenom pločom, sidrenim vijcima. Postolje uređaja vruće cinčano. </t>
  </si>
  <si>
    <t>Digitalno dvotarifno monofazno brojilo s pripadajućom opremom za montažu i spajanje u mjernom ormaru.</t>
  </si>
  <si>
    <t xml:space="preserve">Dobava i isporuka 3-struke vozačke laterne otporne na UV-zračenje, promjera optike ø300mm, sa protufantomskim filterom. Izvor svjetlosti LED, max 42V, za montažu na semaforski stup. Jačina, rasipanje i ujednačenost svjetlosti laterne mora odgovarati standardu EN12368. Mora odgovarati klasi zaštite min. IP55. LED laterna mora omogućavati smanjenje intenziteta svjetlosti (dimming). </t>
  </si>
  <si>
    <t>Puna optika.</t>
  </si>
  <si>
    <r>
      <t>Dobava i isporuka 3-struke vozačke laterne otporne na UV-zračenje, promjera optike ø200mm/ø210mm, sa protufantomskim filterom. Izvor svjetlosti LED, max 42V, za montažu na semaforski stup. Jačina, rasipanje i ujednačenost svjetlosti laterne mora odgovarati standardu EN12368. Mora odgovarati klasi zaštite min. IP55. LED laterna mora omogućavati smanjenje intenziteta svjetlosti (dimming). Puna optika.</t>
    </r>
    <r>
      <rPr>
        <sz val="10"/>
        <color indexed="10"/>
        <rFont val="Arial"/>
        <family val="2"/>
      </rPr>
      <t xml:space="preserve"> </t>
    </r>
  </si>
  <si>
    <t xml:space="preserve">Dobava i isporuka 1-struke vozačke laterne otporne na UV-zračenje, promjera optike ø300mm, sa protufantomskim filterom. Izvor svjetlosti LED, max 42V, za montažu na semaforski stup. Jačina, rasipanje i ujednačenost svjetlosti laterne mora odgovarati standardu EN12368. Mora odgovarati klasi zaštite min. IP55. LED laterna mora omogućavati smanjenje intenziteta svjetlosti (dimming). </t>
  </si>
  <si>
    <t>Direkciona optika.</t>
  </si>
  <si>
    <r>
      <t>Dobava i isporuka 1-struke vozačke laterne otporne na UV-zračenje, promjera optike ø200mm/ø210mm, sa protufantomskim filterom. Izvor svjetlosti LED, max 42V, za montažu na semaforski stup. Jačina, rasipanje i ujednačenost svjetlosti laterne mora odgovarati standardu EN12368. Mora odgovarati klasi zaštite min. IP55. LED laterna mora omogućavati smanjenje intenziteta svjetlosti (dimming). Puna optika.</t>
    </r>
    <r>
      <rPr>
        <sz val="10"/>
        <color indexed="10"/>
        <rFont val="Arial"/>
        <family val="2"/>
      </rPr>
      <t xml:space="preserve"> </t>
    </r>
  </si>
  <si>
    <t xml:space="preserve">Dobava i isporuka signala za pješake (laterne)  otporne na UV-zračenje, promjera optike  ø200mm/ø210mm, sa protufantomskim filterom. Izvor svjetlosti LEDmax 42V, za montažu na semaforski stup. Jačina, rasipanje i ujednačenost svjetlosti laterne mora odgovarati standardu EN12368. Mora odgovarati klasi zaštite min. IP55. LED laterna mora omogućavati smanjenje intenziteta svjetlosti (dimming). Optika pješak. </t>
  </si>
  <si>
    <t>Dobava i isporuka signalnog kabela NYY 24x1,5mm2</t>
  </si>
  <si>
    <t>Dobava i isporuka signalnog kabela NYY 5x1,5mm2</t>
  </si>
  <si>
    <t>Dobava i isporuka signalnog kabela NYY 3x1,5mm2</t>
  </si>
  <si>
    <t>Dobava i isporuka NN kabela NYY 3x2,5mm2</t>
  </si>
  <si>
    <t>Dobava i isporuka kabelske spojnice za NYY 3x2,5mm2</t>
  </si>
  <si>
    <t>KOM</t>
  </si>
  <si>
    <t>Dobava i isporuka križnih spojnica za spajanje trake za uzemljenje u revizionim šahtovima.</t>
  </si>
  <si>
    <t>Dobava i isporuka stupnih razdjelnica s 24 priključna mjesta za spajanje signalnog kabela.</t>
  </si>
  <si>
    <t>Dobava i isporuka i polaganje trake za uzemljenje FeZn 30x4mm</t>
  </si>
  <si>
    <t>Montaža semaforske opreme</t>
  </si>
  <si>
    <t>Montaža sa spajanjem i ispitivanjem semaforskog uređaja</t>
  </si>
  <si>
    <t xml:space="preserve">Ispitivanje funkcionalnog rada uređaja i opreme u laboratoriju i na terenu. </t>
  </si>
  <si>
    <t>Mjerenje otpora uzemljenja i atest zaštite.</t>
  </si>
  <si>
    <t xml:space="preserve">Polaganje kabela s ispitivanjem </t>
  </si>
  <si>
    <t>Spajanje signalnog kabela na redne stezaljke semaforskog stupa i redne semaforskog uređaja.</t>
  </si>
  <si>
    <t>Spajanje trake za uzemljenje FeZn 30x4 mm2 na združeni sustav uzemljenja s pomoću križnih spojnica</t>
  </si>
  <si>
    <t>DETEKTORSKA OPREMA</t>
  </si>
  <si>
    <t>Dobava i isporuka video detektorskog modula s integriranom kamerom u zajedničkom kućištu. Kućište treba biti otporno na sunčevo zračenje sa stupnjem zaštite IP67.Konstrukcija kućišta mora se uklapati uz ostalu semaforsku opremu tako da ne odvraća pažnju vozača. Kamera sa širokokutnim objektivom za detekciju prisutnosti vozila i prikupljanje  prometnih podataka u prostornoj zoni od 1 do 25m udaljenosti od kamere, senzor slike u CMOS izvedbi minimalne rezolucije 640x480 piksela.Mogućnost dvostrukog streaminga slike u MPEG-4, H264 kompresiji. 
Detektorski modul mora imati mogućnost IP adresiranja.Detektorski modul ima minimalno 8 zone detekcije (virtualne petlje).Detektorski modul i kamera se napajaju  i komuniciraju preko trožilnog naponskog kabela. Stavka uključuje nosač za montažu.</t>
  </si>
  <si>
    <t>Dobava i isporuka video detektorskog modula s integriranom kamerom u zajedničkom kućištu. Kućište treba biti otporno na sunčevo zračenje sa stupnjem zaštite IP67.Konstrukcija kućišta mora se uklapati uz ostalu semaforsku opremu tako da ne odvraća pažnju vozača. Kamera sa uskokutnim objektivom za detekciju nadolaska vozila( predetekcija) i prikupljanje  prometnih podataka u prostornoj zoni od 20 do 75m udaljenosti od kamere, senzor slike u CMOS izvedbi minimalne rezolucije 640x480 piksela.Mogućnost dvostrukog streaminga slike u MPEG-4, H264 kompresiji. 
Detektorski modul mora imati mogućnost IP adresiranja.Detektorski modul ima minimalno 8 zone detekcije (virtualne petlje).Detektorski modul i kamera se napajaju  i komuniciraju preko trožilnog naponskog kabela. Stavka uključuje nosač za montažu.</t>
  </si>
  <si>
    <t>Dobava i isporuka detektorskog modula s  termalnim senzorom sa obradom slike za detekciju pješaka na semaforiziranom pješačkom prijelazu. Sustav video detekcije sastoji se od termovizijske kamere smještene u kućište i video detektorskog modula s implementiranim programom za video detekciju. Video kamere i detektorski modul integrirani su u zajedničko kućište koje treba biti vodonepropusno, otporno na sunčeve zrake i kondenzaciju sa stupnjem zaštite IP67. Konstrukcija kućišta mora se uklapati u ostalu semaforsku opremu tako da ne odvraća pozornost vozača. Kamera treba biti   termalni senzor rezolucije min. 160x120 piksela, nehlađeni microbolometer, 8–14 µm. Mogućnost dvostrukog streaminga slike u MPEG-4, H264 kompresiji. Napajanje: 12-42V AC/DC
Detektorski modul mora imati mogućnost IP adresiranja. Strojna obrada slike bazirana je na primjeni preddefiniranih detekcijskih zona (virtualnih petlji) koje se „ucrtavaju“ u sliku video detektora preko pripadajućeg programa..Detektorski modul i kamera se napajaju  i komuniciraju preko trožilnog naponskog kabela. Stavka uključuje nosač za montažu.</t>
  </si>
  <si>
    <t>Dobava i isporuka detektorskog kabela za povezivanje video detektorskih modula i elektroničkog sučelja u signalnom uređaju kao                                                 tip TK59 2x2x0,8mm.</t>
  </si>
  <si>
    <t>Montaža sa spajanjem i ispitivanjem detektorskog modula s integriranom kamerom u zajedničkom kućištu</t>
  </si>
  <si>
    <t>Provlačenje kabela za napajanje detektorskog modula s integriranom kamerom od semaforskog uređaja do  detektorskog modula</t>
  </si>
  <si>
    <t xml:space="preserve">Sitni montažni materijal, kabeli i pribor za spajanje </t>
  </si>
  <si>
    <t>SET</t>
  </si>
  <si>
    <t>- Odspajanje niskonaponskog (NN) kabela na rednoj stezaljci stupa cestovne rasvjete (SCR)
- Izoliranje postojećeg NN kabela
- Izvlačenje postojećeg NN kabela</t>
  </si>
  <si>
    <t>Otkopavanje rova zbog izvlačenja postojećeg NN kabela</t>
  </si>
  <si>
    <t>Iskop rova do novog položaja SCR</t>
  </si>
  <si>
    <t>Produžavanje postojećih kabela spajanjem sa kabelskom spojnicom.</t>
  </si>
  <si>
    <t>- Uvlačenje NN kabela u kabela u kabelsku kanalizaciju, temelj SCR te sam SCR
- Spajanje postojećeg elektroenergetskog kabela rasvjete na redne stezaljke izmještenih stupova cestovne rasvjete.</t>
  </si>
  <si>
    <t xml:space="preserve">- Provjera instalacije, puštanje u pogon 
- Sitni montažni materijal, kabeli i pribor za spajanje </t>
  </si>
  <si>
    <t>SEMAFORSKA OPREMA UKUPNO KUNA:</t>
  </si>
  <si>
    <t>4.  NOSIVE KONSTRUKCIJE</t>
  </si>
  <si>
    <t>Montaža semaforskih stupova komplet</t>
  </si>
  <si>
    <t>Montaža konzolno semaforskih stupova uz upotrebu dizalice.</t>
  </si>
  <si>
    <t>NOSIVE KONSTRUKCIJE UKUPNO KUNA:</t>
  </si>
  <si>
    <t>5. GRAĐEVINSKI RADOVI NA SEMAFORIZACIJI</t>
  </si>
  <si>
    <t>Iskop i izvedba temelja semaforskog stupa tipa "KSS 450-3-0", uključujući dobavu materijala  (beton, armatura, oplate, cijevi za instalacije i sav sitni materijal potreban za montažu). Temelj je stepenasti, dimenzija donje stope 160x280x100 cm i gornje stope 80x80x30 cm. Temelj izrađen iz betona klase C30/37, XS3, volumena betona 4,24 m3, sa ugradnjom armature B500B (količina 217,4 kg), cijevima za instalacije Ø63 mm, 8 temeljnih vijaka M30 (kvaliteta 5.6) prema šabloni proizvođača stupa. Stavka uključuje potoniranje podložnog betona debljine 5 cm, klase C12/15, X0, površine: 4,48 m2.</t>
  </si>
  <si>
    <t>Iskop i izvedba temelja semaforskog stupa tipa "KSS 600-3-0", uključujući dobavu materijala  (beton, armatura, oplate, cijevi za instalacije i sav sitni materijal potreban za montažu). Temelj je stepenasti, dimenzija donje stope 180x320x100 cm i gornje stope 80x80x30 cm. Temelj izrađen iz betona klase C30/37, XS3, volumena betona 5,95 m3, sa ugradnjom armature B500B (količina 320,6 kg), cijevima za instalacije Ø63 mm, 8 temeljnih vijaka M33 (kvaliteta 5.6) prema šabloni proizvođača stupa. Stavka uključuje potoniranje podložnog betona debljine 5 cm, klase C12/15, X0, površine: 6,27 m2.</t>
  </si>
  <si>
    <t>Izvedba komplet temelja za standardni semaforski stup (2900-3500mm) s ugradnjom metalnog okvira.</t>
  </si>
  <si>
    <t xml:space="preserve">Izvedba komplet revizionog šahta dim. 60x60x100 cm sa dobavom i ugradnjom metalnog okvira i poklopca 60x60 cm.
</t>
  </si>
  <si>
    <t xml:space="preserve">Iskop rova dubine 80 cm, širine 40 cm,  dno rova isplanirati +/- 3 cm s pješčanom posteljicom. Nakon polaganja kabela zemlju sabiti prema standardu 9020, rov zatrpati kamenim materijalom.
   </t>
  </si>
  <si>
    <t xml:space="preserve">Iskop rova dubine 60 cm, širine 40 cm,  dno rova isplanirati +/- 3 cm s pješčanom posteljicom. Nakon polaganja kabela zemlju sabiti prema standardu 9020, rov zatrpati kamenim materijalom.
   </t>
  </si>
  <si>
    <t xml:space="preserve">Dobava i polaganje plastične cijevi Ø110 mm na dno rova. </t>
  </si>
  <si>
    <t>Dobava, isporuka i polaganje trake za upozorenje "POZOR SIGNALNI KABEL" u iskopani rov.</t>
  </si>
  <si>
    <t>Nabava, dostava i nasipavanje pijeska za izradu posteljice debljine 10 cm u iskopane rovove i debljine 25 cm u iskopane prekope za polaganje instalacijskih cijevi za provlačenje signalnih kabela i naknadno zasipavanje dodatnim slojem od 10 cm. (prema OTU II st.3-04.2.1.)</t>
  </si>
  <si>
    <t>Zatrpavanje rovova usitnjenom zemljom iz iskopa u slojevima uz nabijanje s poravnanjem trase i odvozom viška zemlje. (prema OTU II st.2-09)</t>
  </si>
  <si>
    <t>GRAĐEVINSKI RADOVI NA SEMAFORIZACIJI UKUPNO KUNA:</t>
  </si>
  <si>
    <t>6. DOKUMENTACIJA IZVEDENOG STANJA</t>
  </si>
  <si>
    <t>Izrada dokumentacije izvedenog stanja semaforske opreme.</t>
  </si>
  <si>
    <t>Izrada korekcija izračuna signalnog plana prema izvršenom brojanju.</t>
  </si>
  <si>
    <t>DOKUMENTACIJA IZVEDENOG STANJA UKUPNO KUNA:</t>
  </si>
  <si>
    <t>PROMETNI ZNAKOVI</t>
  </si>
  <si>
    <t>OZNAKE NA KOLNIKU</t>
  </si>
  <si>
    <t>SEMAFORSKA OPREMA</t>
  </si>
  <si>
    <t>NOSIVE KONSTRUKCIJE</t>
  </si>
  <si>
    <t>GRAĐEVINSKI RADOVI NA SEMAFORIZACIJI</t>
  </si>
  <si>
    <t>DOKUMENTACIJA IZVEDENOG STANJA</t>
  </si>
  <si>
    <t>C)</t>
  </si>
  <si>
    <t>REKAPITULACIJA - SEMAFORIZACIJA:</t>
  </si>
  <si>
    <t xml:space="preserve"> jed. mjera</t>
  </si>
  <si>
    <t>jed. cijena</t>
  </si>
  <si>
    <t>Montaža detektorske opreme</t>
  </si>
  <si>
    <t>Elektromontažni radovi kod izmještanja SCR</t>
  </si>
  <si>
    <t>SEMAFORIZACIJA RASKRIŽJA - Ukupno (kn):</t>
  </si>
  <si>
    <t>SEMAFORIZACIJA RASKRIŽJA</t>
  </si>
  <si>
    <t>Dobava, isporuka i montaža prometnog znaka C08, d= 90 cm. Znak izrađen s retroreflektivnom folijom "Engineering grade"  (stabilnom na "U.V." zračenje). Apliciran na AL podlogu debljine 3 mm i s pojačanim okvirom, za montažu na semaforski stup.
*napomena - Prema važećem pravilniku: Pravilnikom o prometnim znakovima, opremi i signalizaciji na cestama (NN br.92/19)
Znak C06</t>
  </si>
  <si>
    <t>Dobava, isporuka i montaža prometnog znaka D14. Znak izrađen s retroreflektivnom folijom "Engineering grade"  (stabilnom na "U.V." zračenje). Apliciran na AL podlogu debljine 3 mm i s pojačanim okvirom,  za montažu na stup Ø60,3 mm.
NAPOMENA: dimenziju ploče korigirati prema visini prečke konzolne konstrukcije. Dimenzije: 120-160x60 cm
*napomena - Prema važećem pravilniku: Pravilnikom o prometnim znakovima, opremi i signalizaciji na cestama (NN br.92/19)
Znak D07</t>
  </si>
  <si>
    <t>- uređaj mora imati ugrađen modul za rad s niskonaponskim LED signalnim lanternama.</t>
  </si>
  <si>
    <t>- sklop sa vanjskim fotosenzorom za automatsko upravljanje smanjenjem intenziteta svjetlosti LED lanterni (dimming) u noćnom režimu rada radi sprečavanja zasljepljivanja vozača.</t>
  </si>
  <si>
    <t>- Rad na uređaju mora biti moguć putem kontrolne ploče uređaja i PC-a. Mora posjedovati LCD grafički displej koji daje sve informacije o stanju i radu signalnih grupa, programu, načinu rada, točnom vrjemenu, daje tekstualni opis greške. Preko panela i display-a uređaja mora biti direktno moguće (bez upotrebe bilo kakvih pomagala) : očitavanje dnevnika rada, mijenjanje programa, preprogramiranje detektora.</t>
  </si>
  <si>
    <t>Montaža sa spajanjem i ispitivanjem 3-strukih lanterni na stupove i konzole.</t>
  </si>
  <si>
    <t>Montaža sa spajanjem i ispitivanjem 2-strukih lanterni na stupove.</t>
  </si>
  <si>
    <t>Montaža sa spajanjem i ispitivanjem 1-strukih lanterni na stupove.</t>
  </si>
  <si>
    <t>Dobava i isporuka elektroničkog sučelja za prihvat signala s video detektorskih modula i prosljeđivanje informacije o prisutnosti vozila semaforskom uređaju. Elektroničko sučelje treba imati mogućnost prihvata minimalno 8 zona detekcije (virtualnih petlji) a izlazni signali prema semaforskom uređaju trebaju biti naponski izvedeni tehnologijom otvorenog kolektora. Modul treba imati 15 pinski ili USB konektor za komunikaciju s prijenosnim računalom.</t>
  </si>
  <si>
    <t>Dobava i isporuka elektroničkog sučelja za prihvat signala s video detektorskih modula i prosljeđivanje informacije o prisutnosti pješaka semaforskom uređaju. Elektroničko sučelje treba imati mogućnost prihvata minimalno 4 zone detekcije (virtualnih petlji) a izlazni signali prema semaforskom uređaju trebaju biti naponski izvedeni tehnologijom otvorenog kolektora. Modul treba imati TCP/IP, USB konektor za komunikaciju s prijenosnim računalom.
Radni temperaturni opseg -30-70 °C,  relativne vlažnosti 0% - 95% - nekondenzirajuće.</t>
  </si>
  <si>
    <t>Ugradnja i spajanje elektroničkog sučelja za prihvat signala s video detektorskih modula i prosljeđivanje informacije o prisutnosti vozila semaforskom uređaju</t>
  </si>
  <si>
    <t>Dobava, isporuka i montaža konzolnog semaforskog stupa tipa "KSS 450-3-0", duljine konzole 4500 mm i visine stupa 5725 mm. Područje vjetra 3, kategorija terena 0, s temeljnom pločom 520x520x30 mm, otvorom 85x400 mm i vratima za pristup el. Instalacija, šablonom za ugradnju sidrenih vijaka i svim potrebnim sitnim materijalom, vijcima klase 8.8 i zavarivanjem. Materijal za izradu su vruće valjani čelični profili, limovi i čelične bešavne cijevi min. S235JR prema normi HRN EN 10025-2. Konstrukcija se sastoji od profila:
- stup: Ø244,5x12,5 mm
- horizontale: 160x80x6,3 mm
- vertikale: 160x80x6,3 mm
Zaštita od korozije izvodi se vrućim pocinčavanjem prema HRN EN 1461.</t>
  </si>
  <si>
    <t>Dobava, isporuka i montaža konzolnog semaforskog stupa tipa "KSS 600-3-0", duljine konzole 6000 mm i visine stupa 5725 mm. Područje vjetra 3, kategorija terena 0, s temeljnom pločom 600x600x40 mm, otvorom 85x400 mm i vratima za pristup el. Instalacija, šablonom za ugradnju sidrenih vijaka i svim potrebnim sitnim materijalom, vijcima klase 8.8 i zavarivanjem. Materijal za izradu su vruće valjani čelični profili, limovi i čelične bešavne cijevi min. S235JR prema normi HRN EN 10025-2. Konstrukcija se sastoji od profila:
- stup: Ø323,9x10 mm
- horizontale: 200x120x12,5 mm
- vertikale: 200x120x12,5 mm
Zaštita od korozije izvodi se vrućim pocinčavanjem prema HRN EN 1461.</t>
  </si>
  <si>
    <t>Dobava i isporuka komplet semaforskog stupa ravnog Fe, Ø115 mm, h=3200 mm, sa temeljnom pločom, vijcima  i vratašcima za pristup el. instalac. Zaštita od korozije izvodi se vrućim pocinčavanjem.</t>
  </si>
  <si>
    <t xml:space="preserve">Dobava i isporuka komplet semaforskog stupa ravnog Fe, Ø115 mm, h=3200 mm, sa temeljnom pločom, vijcima i vratašcima za pristup el. instalac. Zaštita od korozije izvodi se vrućim pocinčavanjem. Stup na gornjoj strani (vrhu) mora imati nastavak od pocinčane cijevi  za montažu prometnog znaka. Dužina nastavka mora biti 0.65 m. </t>
  </si>
  <si>
    <t xml:space="preserve">Dobava i isporuka komplet semaforskog stupa ravnog Fe, Ø115 mm, h=3200 mm, sa temeljnom pločom i vratašcima za pristup el. instalac. Zaštita od korozije izvodi se vrućim pocinčavanjem. Stup na gornjoj strani (vrhu) mora imati nastavak od pocinčane cijevi  za montažu prometnog znaka. Dužina nastavka mora biti 1,25 m. </t>
  </si>
  <si>
    <t xml:space="preserve">Radovi koji uključuju uklanjanje i odvoz postojeće signalizacije i opreme do najbližeg deponija ili skladišta obrađeni su u knjizi Glavnog projekta prometnica i oborinske odvodnje. </t>
  </si>
  <si>
    <t>Iskop i izvedba komplet temelja signalnog uređaja i nosača električnog brojila (nacrt temelja isporučuje dobavljač uređaja), sa revizijskim oknom sa dobavom i ugradnjom  sidrenih vijaka te okvira i poklopca za zatvaranje revizijskog okna (sve zaštićeno vrućim cinčanjem).  Temelj klase betona C16/20, 1,40 m3.</t>
  </si>
  <si>
    <t>Taktilne površine - linije vodilje i polja upozorenja od termoplastičnih dvoslojnih elemenata. Nabava, doprema i ugradnja linija vodilja i polja upozorenja. Taktilne površine užlijebljene (i čepaste) strukture od termoplastičnih dvoslojnih elemenata dimenzija 40 x 40 cm; dvostruki sloj: gornji - taktilni i donji - za pričvršćenje. Prilikom izvođenja radova pridržavati se važećih građevinskih normi. Obračun po kom izvedene taktilne površine.</t>
  </si>
  <si>
    <t>Dobava, isporuka i montaža prometnog znaka B31, Ø= 60 cm. Znak izrađen s retroreflektivnom folijom "High Intensity grade" (stabilnom na "U.V." zračenje), aplicirana na Al. podlogu debljine 3 mm i s pojačanim okvirom,  za montažu na stup Ø60,3 mm.
*napomena - Prema važećem pravilniku: Pravilnikom o prometnim znakovima, opremi i signalizaciji na cestama (NN br.92/19)
Znak B30</t>
  </si>
  <si>
    <t>Dobava, isporuka i montaža prometnog znaka A24, T= 90 cm. Znak izrađen s retroreflektivnom folijom "High Intensity grade" (stabilnom na "U.V." zračenje), aplicirana na Al. podlogu debljine 3 mm i s pojačanim okvirom, za montažu na stup Ø60,3 mm.
*napomena - Prema važećem pravilniku: Pravilnikom o prometnim znakovima, opremi i signalizaciji na cestama (NN br.92/19)
Znak A14-1</t>
  </si>
  <si>
    <t>Programiranje semaforskog uređaja. Stavka uključuje programiranje semaforskog uređaja pri puštanju raskrižja u promet kao i eventualnu koreckiju signalnog plana ako se za to pokaže potreba nakon 30 dnevnog probnog rada semaforiziranog raskrižja.</t>
  </si>
  <si>
    <t>Jednodnevno brojanje prometa, 30 dana po puštanju raskrižja u promet, za potrebe korekcije signalnog plana i logike upravljanja, nakon stabilizacije prometnih tokova.</t>
  </si>
  <si>
    <t xml:space="preserve">Ponuđač radova u cijeni svake stavke troškovnika  treba obuhvatiti dobavu, ugradnju, po potrebi sa spajanjem i uzemljenjem, te dovođenje svake stavke u stanje potpune funkcionalnosti. Potrebno je ponuditi sve stavke iz ovog troškovnika. Ukoliko neke od stavki ne nudi ili predlaže alternativu, ponuđač u svojoj ponudi to mora posebno naglasiti.
Pri izradi ponude imati na umu najnovije važeće propise, hrvatske norme, standarde i pravila struke.
</t>
  </si>
  <si>
    <r>
      <t xml:space="preserve">Uklanjanje prometnih znakova, reklamnih panoa i ostale opreme </t>
    </r>
    <r>
      <rPr>
        <sz val="9"/>
        <rFont val="Calibri"/>
        <family val="2"/>
      </rPr>
      <t xml:space="preserve">koja se nalaze u koridoru ceste. U cijenu je uključeno privremeno deponiranje. Prometne znakove odvesti na odlagalište. Reklamne panoe vratiti na novi položaj uz rub ceste. U cijeni su svi radovi i materijali potrebni za izvođenje radova, iskop za temelj, betoniranje i montaža odnosno pričvršćivanje nosača znaka ili panoa. 
Sve u skladu s točkom 1-03.2. OTU-a. </t>
    </r>
    <r>
      <rPr>
        <sz val="9"/>
        <rFont val="Calibri"/>
        <family val="2"/>
      </rPr>
      <t>Građevinski otpad deponirati u skladu sa Pravilnikom o građevnom otpadu i otpadu koji sadrži azbest (NN br.69/16).</t>
    </r>
  </si>
  <si>
    <r>
      <t xml:space="preserve">Dobava, transport i istovar na gradilišni deponij  i ugradnja PVC, PEHD ili PP kanalizacijskih cijevi SN8 sukladno normi HRN EN 1401-1:2009. </t>
    </r>
    <r>
      <rPr>
        <sz val="9"/>
        <rFont val="Calibri"/>
        <family val="2"/>
      </rPr>
      <t>U stavci je uračunata i dobava i transport svih potrebnih spojnica za cijevi i okna i sve gumene brtve, raznošenje duž rova, polaganje u rov i montaža PVC, PEHD ili PP kanalizacijskih cijevi sukladno normi HRN EN 1401-1:2009 na betonsku posteljicu posteljicu. U cijenu je uračunata i ugradnja svih spojnica za cijevi i svih gumenih brtvi. Obračun po m1.
U cijeni je i potrebna izvedba spojeva na postojeća okna ili slivnike, strojno bušenje postojećeg okna (slivnika) ugradnja cijevi i naknadna obrada spoja cementnim mortom. Također i čišćenje postojećih okana i slivnika nakon izvedbe radova.</t>
    </r>
  </si>
  <si>
    <r>
      <t xml:space="preserve">Izvedba spoja na postojeće okno oborinske odvodnje. </t>
    </r>
    <r>
      <rPr>
        <sz val="9"/>
        <rFont val="Calibri"/>
        <family val="2"/>
      </rPr>
      <t xml:space="preserve">Cjevovod je potrebno spojiti na postojeća okna. Obračun po komadu spoja. Spoj na postojeće okno cjevovoda oborinske odvodnje. </t>
    </r>
  </si>
  <si>
    <r>
      <t xml:space="preserve">Dobava i ugradnja slivničke rešetke. </t>
    </r>
    <r>
      <rPr>
        <sz val="9"/>
        <rFont val="Calibri"/>
        <family val="2"/>
      </rPr>
      <t xml:space="preserve">Slivnička ravna rešetka okna svijetlog promjera 435*435, za ugradnju na prometnice visokog intenziteta i brzine prometovanja, iz lijevanog željeza EN-GJS-500-7 (nodularni lijev), kvadratna, sa kvadratnim okvirom. Razred opterećenja D400 (prema EN 124 i EN124-2), sa vijčanim zaključavanjem te zglobom sa anti-theft sistemom protiv krađe koji ne zahtijeva održavanje i služi također protiv neovlaštenog korištenja. Rešetka je potpuno sigurna od podizanja uslijed prometa , sa zaštitnim premazom. Vanjski promjer okvira rešetke 580*515mm, otvor kanalice pod kutom od 45 stupnjeva, visina okvira 100mm, ukupne mase min. 36,0 kg. Ugradnja sve prema uputama proizvođača. </t>
    </r>
  </si>
  <si>
    <r>
      <t xml:space="preserve">Oblaganje cijevi  - spoja iz slivnika do okna (DN200) - betonom klase C16/20. </t>
    </r>
    <r>
      <rPr>
        <sz val="9"/>
        <rFont val="Calibri"/>
        <family val="2"/>
      </rPr>
      <t>Stavka obuhvaća izvedbu posteljice od betona debljine 10 cm i oblogu cijevi debljine 10 cm iznad i 10 cm oko cijevi. U cijeni  je rad kao i dobava, transport i ugradnja svog potrebnog materijala (beton, drvena oplata i sl.). Oplata je dvostruka, na dnu rova 40 cm visine.</t>
    </r>
  </si>
  <si>
    <r>
      <t xml:space="preserve">Oblaganje slivnika (DN400) - betonom klase C16/20. </t>
    </r>
    <r>
      <rPr>
        <sz val="9"/>
        <rFont val="Calibri"/>
        <family val="2"/>
      </rPr>
      <t>Stavka obuhvaća izvedbu podloge od betona debljine 10 cm na dnu slivnika i obloge cijevi (plašta) betonom debljine 10 cm do slivničke rešetke. U cijeni  je rad kao i dobava, transport i ugradnja svog potrebnog materijala (beton, drvena oplata i sl.). Oplata je 70×70 cm visine 1.2 metra.</t>
    </r>
  </si>
  <si>
    <t>Izvođač je dužan posjedovati ateste o ispitivanju materijala upotrjebljenih za izgradnju građevine, te ateste o ispravnosti izvedenih instalacija, a prilikom tehničkog pregleda građevine mora sve ateste dostaviti investitoru na upotrebu.</t>
  </si>
  <si>
    <t>U pogledu izmjera držati se točno uputstva iz prosječnih normi u građevinarstvu, tj. u pogledu dodavanja i odbijanja za kvadraturu i sl. Za cjevovod uzet će se stvarne mjere bez armature i fazonskih komada - prema uzdužnom profilu.</t>
  </si>
  <si>
    <t>Sav rad prema opisu u troškovniku na ugradnji, prijenosima i prijevozima koji nisu uračunati kod cijene materijala.</t>
  </si>
  <si>
    <r>
      <t>Pješački prijelaz</t>
    </r>
    <r>
      <rPr>
        <sz val="9"/>
        <rFont val="Calibri"/>
        <family val="2"/>
      </rPr>
      <t xml:space="preserve"> prema projektu i u skladu s HRN U.S4.227.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t>
    </r>
    <r>
      <rPr>
        <vertAlign val="superscript"/>
        <sz val="9"/>
        <rFont val="Calibri"/>
        <family val="2"/>
      </rPr>
      <t xml:space="preserve">2 </t>
    </r>
    <r>
      <rPr>
        <sz val="9"/>
        <rFont val="Calibri"/>
        <family val="2"/>
      </rPr>
      <t>ukupne bruto površine oznake.</t>
    </r>
  </si>
  <si>
    <t>2.7.</t>
  </si>
  <si>
    <r>
      <t xml:space="preserve">Izrada bankina od zrnatog kamenog materijala promjenjive širine, </t>
    </r>
    <r>
      <rPr>
        <sz val="9"/>
        <rFont val="Calibri"/>
        <family val="2"/>
      </rPr>
      <t>debljine 10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m2 izrađene bankine debljine i širine određene projektom. Izvedba, kontrola kakvoće i obračun prema OTU 2-16. i 2-16.1.</t>
    </r>
  </si>
  <si>
    <r>
      <t>Nabava i ugradnja čelika za konstruktivno armiranje betonskih površina.</t>
    </r>
    <r>
      <rPr>
        <sz val="9"/>
        <rFont val="Calibri"/>
        <family val="2"/>
      </rPr>
      <t xml:space="preserve"> Obračunava se po kilogramu (kg) ugrađene armature prema specifikacijama iz projekta, a u cijenu je uključena nabava čelika za armirane; razvrstavanje i čišćenje, sječu i savijanje, doprema na gradilište, prijevozi i prenosi; postavljanje, podlaganje, podlaganje i vezanje eventualno zavarivanje; uključivo sav rad i materijal potreban za dovršenje i postavu u projektirani položaj.
- Čelik za armiranje rebrasti B500B 
- Armaturne mreže B500A-B
Obračun po kg.</t>
    </r>
  </si>
  <si>
    <t>Konstruktivna armatura - Q188</t>
  </si>
  <si>
    <t>4.9.</t>
  </si>
  <si>
    <t>Obračun se vrši po komadu nivelirane sl. rešetke</t>
  </si>
  <si>
    <t>D)</t>
  </si>
  <si>
    <t>SANACIJA KOLNIKA UL. V. MAČEKA - Ukupno (kn):</t>
  </si>
  <si>
    <t>Izvedba uljeva u šaht uz rub kolnika</t>
  </si>
  <si>
    <r>
      <rPr>
        <b/>
        <sz val="9"/>
        <rFont val="Calibri"/>
        <family val="2"/>
      </rPr>
      <t>Dobava, doprema na gradilišni deponij, raznošenje duž trase cjevovoda te ugradba kanalizacijskih poklopaca s okvirom, kružnog oblika 600 mm</t>
    </r>
    <r>
      <rPr>
        <sz val="9"/>
        <rFont val="Calibri"/>
        <family val="2"/>
      </rPr>
      <t xml:space="preserve"> s amortizacijskim uloškom u okviru poklopca i zatvaračem bez zglobnog okova. Poklopci su nosivosti 400 kN i ugrađuju se na ploče montažnih revizijska okna. Ugradnja odmah tijekom montaže ploče okna ili naknadno uz upotrebu cementnog morta M 10. Obuhvaćen kompletan materijal i rad (O.T.U. 3-04.4.4).</t>
    </r>
    <r>
      <rPr>
        <sz val="9"/>
        <rFont val="Calibri"/>
        <family val="2"/>
      </rPr>
      <t xml:space="preserve"> Svaki isporučeni poklopac i okvir na sebi mora imati reljefno otisnut broj sarze za dotičnu godinu proizvodnje. Potrebno je priložiti certifikat o sukladnosti sa zahtjevima iz norme HRN EN 124:2005, izdan od strane ovlaštene institucije, a usklađen sa sustavom normizacije prema ISO/IEC GUIDE 25:1982 i HRN EN45011. Obračun po komadu ugrađenog poklopca.
</t>
    </r>
  </si>
  <si>
    <t xml:space="preserve">Obračun po komadu ugrađenog poklopca. </t>
  </si>
  <si>
    <t>8.2.</t>
  </si>
  <si>
    <t>1.19.</t>
  </si>
  <si>
    <r>
      <t>Uređenje zelenih površina, s</t>
    </r>
    <r>
      <rPr>
        <sz val="9"/>
        <rFont val="Calibri"/>
        <family val="2"/>
      </rPr>
      <t xml:space="preserve">tavka obuhvaća uređenje zelene površine i prometnih otoka. Potrebno je navesti plodni zemljani materijal, razastrijeti i isplanirati površinu prometnih otoka. Debljina zemljanog materijala iznosi 40 cm. U stavci je dobava, transport, razastiranje, planiranje i zatravljivanje te po potrebi vlaženje plodne zemlje.   </t>
    </r>
  </si>
  <si>
    <r>
      <t xml:space="preserve">Sadnja mladih stabala: Celtis australis kostela </t>
    </r>
    <r>
      <rPr>
        <sz val="9"/>
        <rFont val="Calibri"/>
        <family val="2"/>
      </rPr>
      <t>(fafarikula)</t>
    </r>
    <r>
      <rPr>
        <b/>
        <sz val="9"/>
        <rFont val="Calibri"/>
        <family val="2"/>
      </rPr>
      <t>.</t>
    </r>
    <r>
      <rPr>
        <sz val="9"/>
        <rFont val="Calibri"/>
        <family val="2"/>
      </rPr>
      <t xml:space="preserve"> Stavka obuhvaća nabavu i dopremu mladih stabala do mjesta sadnje, iskop jame za sadnju u navlaženoj rahloj zemlji, nabavu i dopremu svih potrebnih materijala te svi radovi potrebni za sadnju. 
Mlada stabla opsega 14 - 16 cm
Obračun po komadu stvarno posađenih mladih stabala.</t>
    </r>
  </si>
  <si>
    <t>8.3.</t>
  </si>
  <si>
    <t>8.4.</t>
  </si>
  <si>
    <r>
      <t xml:space="preserve">Izvedba pocinčane žičanje ograde. </t>
    </r>
    <r>
      <rPr>
        <sz val="9"/>
        <rFont val="Calibri"/>
        <family val="2"/>
      </rPr>
      <t>Stavka obuhvaća nabavu i montažu žičane ograde</t>
    </r>
    <r>
      <rPr>
        <b/>
        <sz val="9"/>
        <rFont val="Calibri"/>
        <family val="2"/>
      </rPr>
      <t xml:space="preserve"> </t>
    </r>
    <r>
      <rPr>
        <sz val="9"/>
        <rFont val="Calibri"/>
        <family val="2"/>
      </rPr>
      <t xml:space="preserve">uz rub nogostupa. Ograda je visine 1.5 metar, sastoji se od pocinčanih stupova (cijevi) na raznaku 2.5m  i pocinčane pletene žice. </t>
    </r>
    <r>
      <rPr>
        <sz val="9"/>
        <rFont val="Calibri"/>
        <family val="2"/>
      </rPr>
      <t>U cijeni je izvedba transport i ugradnja žičane, te svi spojni djelovi potrebni za izvedbu ograde. 
Obračun po metru dužnom postavljene ograde.</t>
    </r>
  </si>
  <si>
    <t>Rov za spoj slivnika na okno ili drugi slivnik- Obračun po m3 iskopa</t>
  </si>
  <si>
    <t>Jame za slivnike i linijske rešetke- Obračun po m3 iskopa</t>
  </si>
  <si>
    <t>Zatrpavanje kamenim materijalom- Obračun po m3</t>
  </si>
  <si>
    <r>
      <t>Strojni iskop jame za slivnik i rova , te linijske rešetke bez obzira na kategoriju tla i naknadno zatrpavanje rova nakon postavljanja cijevi,</t>
    </r>
    <r>
      <rPr>
        <sz val="9"/>
        <rFont val="Calibri"/>
        <family val="2"/>
      </rPr>
      <t xml:space="preserve"> prema odredbama projekta. Rov je širine 70 cm za cijev DN200. Dubina rova za cjevovod je 90 cm. Na mjestu slivnika izvodi se iskop jame dim. 1.3x1.3x1.3 m. Materijal iz iskopa odvesti na mjesto deponiranja. Za zatrpavanje rova i jame slivnika koristi se kameni materijal iz kamenoloma ili pozajmišta.
U cijeni je iskop, utovar u transportno vozilo i prijevoz materijala iskopa na trajnu deponiju udaljenosti veće od 5km koju osigurava izvođač radova, te nabava, dovoz i ugradnja kamenog materijala za zatrpavanje rovova i jama slivnika. Obračun se vrši po m3 stvarno izvršenog iskopa tla u sraslom stanju, bez obzira na kategoriju. Izvođač radova je dužan obići trasu ceste i upoznati se sa stanjem na terenu prije davanja ponude.
Sve u skladu s točkom 2-02. OTU-a. Materijala zbrinuti u skladu sa Pravilnikom o građevnom otpadu i otpadu koji sadrži azbest (NN br.69/16).</t>
    </r>
  </si>
  <si>
    <r>
      <t xml:space="preserve">Armaturni čelik - Q335, </t>
    </r>
    <r>
      <rPr>
        <sz val="9"/>
        <rFont val="Symbol"/>
        <family val="1"/>
      </rPr>
      <t>f</t>
    </r>
    <r>
      <rPr>
        <sz val="9"/>
        <rFont val="Calibri"/>
        <family val="2"/>
      </rPr>
      <t xml:space="preserve">8mm, </t>
    </r>
    <r>
      <rPr>
        <sz val="9"/>
        <rFont val="Symbol"/>
        <family val="1"/>
      </rPr>
      <t>f</t>
    </r>
    <r>
      <rPr>
        <sz val="9"/>
        <rFont val="Calibri"/>
        <family val="2"/>
      </rPr>
      <t>12mm, ukupno za sva okna: (50kg/jednom komadu okna)</t>
    </r>
  </si>
  <si>
    <r>
      <t>Prometni znakovi .</t>
    </r>
    <r>
      <rPr>
        <sz val="9"/>
        <rFont val="Calibri"/>
        <family val="2"/>
      </rPr>
      <t xml:space="preserve"> Postavljanje prometnih znakova  kružnog oblika, iznimno osmerokut ili istostraničan trokut, promjera 90(60) cm, prema projektu prometne opreme i signalizacije, a u skladu s Pravilnikom o prometnim znakovima, opremi i signalizaciji na cestama (NN br.92/19)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</si>
  <si>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t>Znak, dim. 90 cm, Obračun po kom</t>
  </si>
  <si>
    <t>7.5.</t>
  </si>
  <si>
    <t>7.6.</t>
  </si>
  <si>
    <t>6.3.</t>
  </si>
  <si>
    <t>SANACIJA KOLNIKA UL. V. MAČEKA</t>
  </si>
  <si>
    <t>Frezanje 4 cm</t>
  </si>
  <si>
    <r>
      <t xml:space="preserve">Razbijanje, uklanjanje, utovar i odvoz postojećih konstrukcija. </t>
    </r>
    <r>
      <rPr>
        <sz val="9"/>
        <rFont val="Calibri"/>
        <family val="2"/>
      </rPr>
      <t>U cijeni je razbijanje asfaltne kolničke konstrukcije,</t>
    </r>
    <r>
      <rPr>
        <b/>
        <sz val="9"/>
        <rFont val="Calibri"/>
        <family val="2"/>
      </rPr>
      <t xml:space="preserve"> </t>
    </r>
    <r>
      <rPr>
        <sz val="9"/>
        <rFont val="Calibri"/>
        <family val="2"/>
      </rPr>
      <t>rubnjaka i  betonskih kolnika. Stavka obuhvaća ručno i strojno razbijanje postojeće asfaltne kolničke konstrukcije, rubnjaka i betonskih kolnika, utovar u transportno sredstvo i prijevoz na deponiju koju osigurava izvođač radova. Građevinski otpad deponirati u skladu sa Pravilnikom o građevnom otpadu i otpadu koji sadrži azbest (NN br.69/16).</t>
    </r>
  </si>
  <si>
    <t>Postojeća kolnička konstrukcija (asfalt d=10 cm) na cesti, ručno uz rubnjak, oko poklopaca okana i slivnički rešetki, nakon frezanja asfalta</t>
  </si>
  <si>
    <r>
      <t xml:space="preserve">Strojni iskop oko postojećih okana i slivnika </t>
    </r>
    <r>
      <rPr>
        <sz val="9"/>
        <rFont val="Calibri"/>
        <family val="2"/>
      </rPr>
      <t>s utovarom u prijevozno sredstvo i transportom na mjesto deponiranja. U cijenu je uključen iskop, utovar u transportno vozilo, prijevoz materijala na trajnu deponiju udaljenosti veće od 5 km koju osigurava izvođač radova, priprema privremenih prometnica s održavanjem istih za cijelo vrijeme korištenja, te sanacija okoliša nakon dovršenja radova. Obračun se vrši po m3 stvarno izvršenog iskopa tla u postojećoj prometnici. Izvođač radova je dužan obići trasu ceste i upoznati se sa stanjem na terenu prije davanja ponude. Materijal zbrinuti u skladu sa Pravilnikom o građevnom otpadu i otpadu koji sadrži azbest (NN br.69/16).
Sve u skladu s točkom 2-02. OTU-a.</t>
    </r>
  </si>
  <si>
    <r>
      <rPr>
        <b/>
        <sz val="9"/>
        <rFont val="Calibri"/>
        <family val="2"/>
      </rPr>
      <t>Izrada AB rasteretne ploče</t>
    </r>
    <r>
      <rPr>
        <sz val="9"/>
        <rFont val="Calibri"/>
        <family val="2"/>
      </rPr>
      <t xml:space="preserve"> dimenzija 1,45x1,45x0,20 m sa otvorom </t>
    </r>
    <r>
      <rPr>
        <sz val="9"/>
        <rFont val="Symbol"/>
        <family val="1"/>
      </rPr>
      <t>f</t>
    </r>
    <r>
      <rPr>
        <sz val="9"/>
        <rFont val="Calibri"/>
        <family val="2"/>
      </rPr>
      <t>75 cm (odnosno 2,0 cm šire od vanjskog ruba postojećeg okna) za PEHD montažna revizijska okna armiranim betonom C30/37. Zaštitni sloj betona iznosi 4 cm. Rasteretna ploča izvodi se tako da se ne oslanja na tijelo postojećeg okna već se opterećenje prenosi na zbijeni materijal oko okna. Modul stišljivosti Ms &gt; 80 MN/m2 u širini najmanje 100 cm od tijela okna. 
Visinska razlika između vrha PEHD okna i AB rasteretne ploče mora iznositi najmanje 10 cm (Rasteretna ploča je viša). Na propisno izvedenu AB rasteretnu ploču polaže se  lijevano-željeni okvir poklopca. Debljina ploče je minimalno 20 cm. Armatura B500A i B500B. Stavkom obračunata i odgovarajuća (bočna) oplata.</t>
    </r>
  </si>
  <si>
    <t>40×((1,45×1,45×0,2)-(0,375×0,375×3,14×0,2))</t>
  </si>
  <si>
    <t>12×((1,00×0,7×0,15)-(0,2×0,2×3,14×0,15))</t>
  </si>
  <si>
    <r>
      <rPr>
        <b/>
        <sz val="9"/>
        <rFont val="Calibri"/>
        <family val="2"/>
      </rPr>
      <t>Izrada AB nosaća slivničke rešetke</t>
    </r>
    <r>
      <rPr>
        <sz val="9"/>
        <rFont val="Calibri"/>
        <family val="2"/>
      </rPr>
      <t xml:space="preserve"> dimenzija 0,70x1,00x0,15 m sa otvorom </t>
    </r>
    <r>
      <rPr>
        <sz val="9"/>
        <rFont val="Symbol"/>
        <family val="1"/>
      </rPr>
      <t>f</t>
    </r>
    <r>
      <rPr>
        <sz val="9"/>
        <rFont val="Calibri"/>
        <family val="2"/>
      </rPr>
      <t>40 cm za postojeća slivnička okna armiranim betonom C30/37. Zaštitni sloj betona iznosi 4 cm. Debljina ležaja slivničke rešetke je 15 cm. Armatura B500A i B500B. Stavkom obračunata i odgovarajuća (bočna) oplata.</t>
    </r>
  </si>
  <si>
    <r>
      <rPr>
        <b/>
        <sz val="9"/>
        <rFont val="Calibri"/>
        <family val="2"/>
      </rPr>
      <t>Visinsko usklađivanje postojećih poklopaca šahtova, kapa ventila i slivnika</t>
    </r>
    <r>
      <rPr>
        <sz val="9"/>
        <rFont val="Calibri"/>
        <family val="2"/>
      </rPr>
      <t xml:space="preserve"> s niveletom prometnice. Stavka uključuje ručno oslobađanje (razbijanje postojeće betonske zaštite) te ponovno namještanje i betoniranje – ugrađivanje na postojeću ili novoizvedenu rasteretnu ploču. Sve kape, poklopci i slivničke rešetke ugraditi nakon frezanja asfalta. U stavku je uključen sav potreban materijal i rad. 
Obračun se vrši po komadu.</t>
    </r>
  </si>
  <si>
    <r>
      <t xml:space="preserve">Izrada habajućeg sloja </t>
    </r>
    <r>
      <rPr>
        <sz val="9"/>
        <rFont val="Calibri"/>
        <family val="2"/>
      </rPr>
      <t>AC 11 surf  (BIT 50/70) AG2 M3, debljine 4 cm u zbijenom stanju.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</si>
  <si>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r>
      <t xml:space="preserve">Izrada habajućeg sloja </t>
    </r>
    <r>
      <rPr>
        <sz val="9"/>
        <rFont val="Calibri"/>
        <family val="2"/>
      </rPr>
      <t>AC 8 surf  (BIT 50/70) AG4 M4, debljine 4 cm u zbijenom stanju.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</si>
  <si>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t>7.4.</t>
  </si>
  <si>
    <r>
      <t>Frezanje habajućeg sloja kolničke konstrukcije - debljine do 4 cm.</t>
    </r>
    <r>
      <rPr>
        <sz val="9"/>
        <rFont val="Calibri"/>
        <family val="2"/>
      </rPr>
      <t xml:space="preserve"> Stavka obuhvaća strojno frezanje asfalta na mjestu gdje počinje tj. završava navedena rekonstrukcija prometnice.  Građevinski otpad deponirati u skladu sa Pravilnikom o građevnom otpadu i otpadu koji sadrži azbest (NN br.69/16).</t>
    </r>
  </si>
  <si>
    <t>NATJEČAJNA DOKUMENTACIJA</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</si>
</sst>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quot;kn&quot;\ * #,##0.00_-;\-&quot;kn&quot;\ * #,##0.00_-;_-&quot;kn&quot;\ * &quot;-&quot;??_-;_-@_-"/>
    <numFmt numFmtId="186" formatCode="d/m/yy"/>
    <numFmt numFmtId="187" formatCode="d/m/yy\ h:mm"/>
    <numFmt numFmtId="188" formatCode="#,##0.000_);[Red]\(#,##0.000\)"/>
    <numFmt numFmtId="189" formatCode="&quot;kn&quot;\ #,##0.00"/>
    <numFmt numFmtId="190" formatCode="0.00;[Red]0.00"/>
    <numFmt numFmtId="191" formatCode="0.0"/>
    <numFmt numFmtId="192" formatCode="#,##0.0"/>
    <numFmt numFmtId="193" formatCode="#,##0.000\ _k_n;[Red]\-#,##0.000\ _k_n"/>
    <numFmt numFmtId="194" formatCode="#,##0.0000\ _k_n;[Red]\-#,##0.0000\ _k_n"/>
    <numFmt numFmtId="195" formatCode="#,##0.0\ _k_n;[Red]\-#,##0.0\ _k_n"/>
    <numFmt numFmtId="196" formatCode="#,##0.000"/>
    <numFmt numFmtId="197" formatCode="#.##0"/>
    <numFmt numFmtId="198" formatCode="#.##0.0"/>
    <numFmt numFmtId="199" formatCode="0.0000"/>
    <numFmt numFmtId="200" formatCode="#.##0.000"/>
    <numFmt numFmtId="201" formatCode="#.##0.00"/>
    <numFmt numFmtId="202" formatCode="#.##0."/>
    <numFmt numFmtId="203" formatCode="#.##"/>
    <numFmt numFmtId="204" formatCode="#.#"/>
    <numFmt numFmtId="205" formatCode="#.###"/>
    <numFmt numFmtId="206" formatCode="#.####"/>
    <numFmt numFmtId="207" formatCode="#.##0.00\ _k_n;[Red]\-#.##0.00\ _k_n"/>
    <numFmt numFmtId="208" formatCode="#,##0.00\ _k_n"/>
    <numFmt numFmtId="209" formatCode="#,##0.00\ &quot;kn&quot;"/>
    <numFmt numFmtId="210" formatCode="&quot;Da&quot;;&quot;Da&quot;;&quot;Ne&quot;"/>
    <numFmt numFmtId="211" formatCode="&quot;True&quot;;&quot;True&quot;;&quot;False&quot;"/>
    <numFmt numFmtId="212" formatCode="&quot;Uključeno&quot;;&quot;Uključeno&quot;;&quot;Isključeno&quot;"/>
    <numFmt numFmtId="213" formatCode="[$¥€-2]\ #,##0.00_);[Red]\([$€-2]\ #,##0.00\)"/>
    <numFmt numFmtId="214" formatCode="#,##0.0000"/>
    <numFmt numFmtId="215" formatCode="0.000"/>
    <numFmt numFmtId="216" formatCode="#,##0.0_ ;\-#,##0.0\ "/>
    <numFmt numFmtId="217" formatCode="[$-41A]d\.\ mmmm\ yyyy\."/>
    <numFmt numFmtId="218" formatCode="#,##0.00\ &quot;kn&quot;;\-0;;@"/>
  </numFmts>
  <fonts count="8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1"/>
      <name val="MS Sans Serif"/>
      <family val="2"/>
    </font>
    <font>
      <b/>
      <sz val="11"/>
      <name val="Calibri"/>
      <family val="2"/>
    </font>
    <font>
      <i/>
      <sz val="11"/>
      <name val="Calibri"/>
      <family val="2"/>
    </font>
    <font>
      <b/>
      <sz val="9"/>
      <name val="Calibri"/>
      <family val="2"/>
    </font>
    <font>
      <sz val="9"/>
      <name val="Calibri"/>
      <family val="2"/>
    </font>
    <font>
      <i/>
      <sz val="9"/>
      <name val="Calibri"/>
      <family val="2"/>
    </font>
    <font>
      <vertAlign val="superscript"/>
      <sz val="9"/>
      <name val="Calibri"/>
      <family val="2"/>
    </font>
    <font>
      <sz val="9"/>
      <name val="Symbol"/>
      <family val="1"/>
    </font>
    <font>
      <sz val="9"/>
      <name val="Microsoft Sans Serif"/>
      <family val="2"/>
    </font>
    <font>
      <b/>
      <sz val="9"/>
      <name val="Microsoft Sans Serif"/>
      <family val="2"/>
    </font>
    <font>
      <i/>
      <sz val="9"/>
      <name val="Microsoft Sans Serif"/>
      <family val="2"/>
    </font>
    <font>
      <sz val="10"/>
      <color indexed="10"/>
      <name val="Arial"/>
      <family val="2"/>
    </font>
    <font>
      <sz val="10"/>
      <name val="Arial"/>
      <family val="2"/>
    </font>
    <font>
      <sz val="10"/>
      <name val="Arial CE"/>
      <family val="0"/>
    </font>
    <font>
      <b/>
      <sz val="10"/>
      <name val="Arial"/>
      <family val="2"/>
    </font>
    <font>
      <b/>
      <sz val="11"/>
      <name val="Arial"/>
      <family val="2"/>
    </font>
    <font>
      <i/>
      <sz val="9"/>
      <name val="Arial"/>
      <family val="2"/>
    </font>
    <font>
      <sz val="11"/>
      <name val="Arial"/>
      <family val="2"/>
    </font>
    <font>
      <b/>
      <sz val="9"/>
      <name val="Arial"/>
      <family val="2"/>
    </font>
    <font>
      <b/>
      <sz val="10"/>
      <name val="Calibri"/>
      <family val="2"/>
    </font>
    <font>
      <sz val="10"/>
      <color indexed="8"/>
      <name val="Arial"/>
      <family val="2"/>
    </font>
    <font>
      <sz val="10"/>
      <name val="Geneva"/>
      <family val="0"/>
    </font>
    <font>
      <sz val="9"/>
      <name val="Arial"/>
      <family val="2"/>
    </font>
    <font>
      <sz val="8"/>
      <name val="Arial"/>
      <family val="2"/>
    </font>
    <font>
      <i/>
      <sz val="10"/>
      <name val="Arial"/>
      <family val="2"/>
    </font>
    <font>
      <b/>
      <sz val="10"/>
      <name val="Geneva"/>
      <family val="0"/>
    </font>
    <font>
      <sz val="11"/>
      <color indexed="8"/>
      <name val="MS Sans Serif"/>
      <family val="2"/>
    </font>
    <font>
      <sz val="11"/>
      <color indexed="9"/>
      <name val="MS Sans Serif"/>
      <family val="2"/>
    </font>
    <font>
      <sz val="11"/>
      <color indexed="20"/>
      <name val="MS Sans Serif"/>
      <family val="2"/>
    </font>
    <font>
      <b/>
      <sz val="11"/>
      <color indexed="10"/>
      <name val="MS Sans Serif"/>
      <family val="2"/>
    </font>
    <font>
      <b/>
      <sz val="11"/>
      <color indexed="9"/>
      <name val="MS Sans Serif"/>
      <family val="2"/>
    </font>
    <font>
      <i/>
      <sz val="11"/>
      <color indexed="23"/>
      <name val="MS Sans Serif"/>
      <family val="2"/>
    </font>
    <font>
      <sz val="11"/>
      <color indexed="17"/>
      <name val="MS Sans Serif"/>
      <family val="2"/>
    </font>
    <font>
      <b/>
      <sz val="15"/>
      <color indexed="62"/>
      <name val="MS Sans Serif"/>
      <family val="2"/>
    </font>
    <font>
      <b/>
      <sz val="13"/>
      <color indexed="62"/>
      <name val="MS Sans Serif"/>
      <family val="2"/>
    </font>
    <font>
      <b/>
      <sz val="11"/>
      <color indexed="62"/>
      <name val="MS Sans Serif"/>
      <family val="2"/>
    </font>
    <font>
      <sz val="11"/>
      <color indexed="62"/>
      <name val="MS Sans Serif"/>
      <family val="2"/>
    </font>
    <font>
      <sz val="11"/>
      <color indexed="10"/>
      <name val="MS Sans Serif"/>
      <family val="2"/>
    </font>
    <font>
      <sz val="11"/>
      <color indexed="19"/>
      <name val="MS Sans Serif"/>
      <family val="2"/>
    </font>
    <font>
      <b/>
      <sz val="11"/>
      <color indexed="63"/>
      <name val="MS Sans Serif"/>
      <family val="2"/>
    </font>
    <font>
      <b/>
      <sz val="18"/>
      <color indexed="62"/>
      <name val="Cambria"/>
      <family val="2"/>
    </font>
    <font>
      <b/>
      <sz val="11"/>
      <color indexed="8"/>
      <name val="MS Sans Serif"/>
      <family val="2"/>
    </font>
    <font>
      <sz val="10"/>
      <name val="Calibri"/>
      <family val="2"/>
    </font>
    <font>
      <sz val="11"/>
      <name val="Calibri"/>
      <family val="2"/>
    </font>
    <font>
      <sz val="9"/>
      <color indexed="10"/>
      <name val="Calibri"/>
      <family val="2"/>
    </font>
    <font>
      <b/>
      <sz val="9"/>
      <color indexed="10"/>
      <name val="Calibri"/>
      <family val="2"/>
    </font>
    <font>
      <b/>
      <sz val="10"/>
      <color indexed="10"/>
      <name val="Arial"/>
      <family val="2"/>
    </font>
    <font>
      <b/>
      <sz val="10"/>
      <color indexed="8"/>
      <name val="Arial"/>
      <family val="2"/>
    </font>
    <font>
      <sz val="10"/>
      <color indexed="10"/>
      <name val="Geneva"/>
      <family val="0"/>
    </font>
    <font>
      <sz val="10"/>
      <color indexed="54"/>
      <name val="Arial"/>
      <family val="2"/>
    </font>
    <font>
      <b/>
      <sz val="16"/>
      <name val="Calibri"/>
      <family val="2"/>
    </font>
    <font>
      <sz val="11"/>
      <color theme="1"/>
      <name val="MS Sans Serif"/>
      <family val="2"/>
    </font>
    <font>
      <sz val="11"/>
      <color theme="0"/>
      <name val="MS Sans Serif"/>
      <family val="2"/>
    </font>
    <font>
      <sz val="11"/>
      <color rgb="FF9C0006"/>
      <name val="MS Sans Serif"/>
      <family val="2"/>
    </font>
    <font>
      <b/>
      <sz val="11"/>
      <color rgb="FFFA7D00"/>
      <name val="MS Sans Serif"/>
      <family val="2"/>
    </font>
    <font>
      <b/>
      <sz val="11"/>
      <color theme="0"/>
      <name val="MS Sans Serif"/>
      <family val="2"/>
    </font>
    <font>
      <i/>
      <sz val="11"/>
      <color rgb="FF7F7F7F"/>
      <name val="MS Sans Serif"/>
      <family val="2"/>
    </font>
    <font>
      <sz val="11"/>
      <color rgb="FF006100"/>
      <name val="MS Sans Serif"/>
      <family val="2"/>
    </font>
    <font>
      <b/>
      <sz val="15"/>
      <color theme="3"/>
      <name val="MS Sans Serif"/>
      <family val="2"/>
    </font>
    <font>
      <b/>
      <sz val="13"/>
      <color theme="3"/>
      <name val="MS Sans Serif"/>
      <family val="2"/>
    </font>
    <font>
      <b/>
      <sz val="11"/>
      <color theme="3"/>
      <name val="MS Sans Serif"/>
      <family val="2"/>
    </font>
    <font>
      <sz val="11"/>
      <color rgb="FF3F3F76"/>
      <name val="MS Sans Serif"/>
      <family val="2"/>
    </font>
    <font>
      <sz val="11"/>
      <color rgb="FFFA7D00"/>
      <name val="MS Sans Serif"/>
      <family val="2"/>
    </font>
    <font>
      <sz val="11"/>
      <color rgb="FF9C6500"/>
      <name val="MS Sans Serif"/>
      <family val="2"/>
    </font>
    <font>
      <b/>
      <sz val="11"/>
      <color rgb="FF3F3F3F"/>
      <name val="MS Sans Serif"/>
      <family val="2"/>
    </font>
    <font>
      <b/>
      <sz val="18"/>
      <color theme="3"/>
      <name val="Cambria"/>
      <family val="2"/>
    </font>
    <font>
      <b/>
      <sz val="11"/>
      <color theme="1"/>
      <name val="MS Sans Serif"/>
      <family val="2"/>
    </font>
    <font>
      <sz val="11"/>
      <color rgb="FFFF0000"/>
      <name val="MS Sans Serif"/>
      <family val="2"/>
    </font>
    <font>
      <sz val="10"/>
      <color rgb="FFFF0000"/>
      <name val="Arial"/>
      <family val="2"/>
    </font>
    <font>
      <sz val="9"/>
      <color rgb="FFFF0000"/>
      <name val="Calibri"/>
      <family val="2"/>
    </font>
    <font>
      <b/>
      <sz val="9"/>
      <color rgb="FFFF0000"/>
      <name val="Calibri"/>
      <family val="2"/>
    </font>
    <font>
      <b/>
      <sz val="10"/>
      <color rgb="FFFF0000"/>
      <name val="Arial"/>
      <family val="2"/>
    </font>
    <font>
      <sz val="10"/>
      <color theme="1"/>
      <name val="Arial"/>
      <family val="2"/>
    </font>
    <font>
      <b/>
      <sz val="10"/>
      <color theme="1"/>
      <name val="Arial"/>
      <family val="2"/>
    </font>
    <font>
      <sz val="10"/>
      <color rgb="FFFF0000"/>
      <name val="Geneva"/>
      <family val="0"/>
    </font>
    <font>
      <sz val="10"/>
      <color theme="7"/>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ck"/>
      <top style="thick"/>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19" fillId="0" borderId="0">
      <alignment/>
      <protection/>
    </xf>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05">
    <xf numFmtId="0" fontId="0" fillId="0" borderId="0" xfId="0" applyAlignment="1">
      <alignment/>
    </xf>
    <xf numFmtId="0" fontId="48" fillId="0" borderId="0" xfId="0" applyFont="1" applyAlignment="1">
      <alignment horizontal="left" vertical="top" wrapText="1"/>
    </xf>
    <xf numFmtId="0" fontId="49" fillId="0" borderId="0" xfId="0" applyFont="1" applyAlignment="1">
      <alignment vertical="top"/>
    </xf>
    <xf numFmtId="0" fontId="7" fillId="0" borderId="0" xfId="0" applyFont="1" applyAlignment="1">
      <alignment horizontal="center" vertical="top"/>
    </xf>
    <xf numFmtId="0" fontId="49" fillId="0" borderId="0" xfId="0" applyFont="1" applyAlignment="1">
      <alignment vertical="top" wrapText="1"/>
    </xf>
    <xf numFmtId="0" fontId="49" fillId="0" borderId="0" xfId="0" applyFont="1" applyAlignment="1">
      <alignment horizontal="right" vertical="top"/>
    </xf>
    <xf numFmtId="0" fontId="49" fillId="0" borderId="0" xfId="0" applyFont="1" applyAlignment="1">
      <alignment horizontal="center" vertical="top" wrapText="1"/>
    </xf>
    <xf numFmtId="0" fontId="6" fillId="0" borderId="0" xfId="0" applyFont="1" applyAlignment="1">
      <alignment vertical="top" wrapText="1"/>
    </xf>
    <xf numFmtId="0" fontId="49" fillId="0" borderId="0" xfId="0" applyFont="1" applyBorder="1" applyAlignment="1">
      <alignment vertical="top"/>
    </xf>
    <xf numFmtId="0" fontId="8" fillId="0" borderId="0" xfId="0" applyFont="1" applyAlignment="1">
      <alignment vertical="top"/>
    </xf>
    <xf numFmtId="0" fontId="49" fillId="0" borderId="0" xfId="0" applyFont="1" applyAlignment="1">
      <alignment horizontal="center" vertical="top" wrapText="1"/>
    </xf>
    <xf numFmtId="0" fontId="8" fillId="0" borderId="0" xfId="0" applyFont="1" applyAlignment="1">
      <alignment vertical="top"/>
    </xf>
    <xf numFmtId="0" fontId="10" fillId="0" borderId="0" xfId="0" applyFont="1" applyFill="1" applyBorder="1" applyAlignment="1">
      <alignment horizontal="justify" vertical="top" wrapText="1"/>
    </xf>
    <xf numFmtId="2" fontId="10" fillId="0" borderId="0" xfId="42" applyNumberFormat="1" applyFont="1" applyFill="1" applyBorder="1" applyAlignment="1">
      <alignment horizontal="right" vertical="top"/>
    </xf>
    <xf numFmtId="4" fontId="10" fillId="0" borderId="0" xfId="0" applyNumberFormat="1" applyFont="1" applyFill="1" applyBorder="1" applyAlignment="1">
      <alignment horizontal="center" vertical="top"/>
    </xf>
    <xf numFmtId="0" fontId="48" fillId="0" borderId="0" xfId="0" applyFont="1" applyAlignment="1">
      <alignment horizontal="justify" vertical="center"/>
    </xf>
    <xf numFmtId="0" fontId="10" fillId="0" borderId="0" xfId="0" applyFont="1" applyFill="1" applyBorder="1" applyAlignment="1">
      <alignment horizontal="left" vertical="top" wrapText="1"/>
    </xf>
    <xf numFmtId="0" fontId="9" fillId="0" borderId="10" xfId="0" applyFont="1" applyFill="1" applyBorder="1" applyAlignment="1">
      <alignment horizontal="left" vertical="top" wrapText="1"/>
    </xf>
    <xf numFmtId="4" fontId="10" fillId="0" borderId="0" xfId="44" applyNumberFormat="1" applyFont="1" applyFill="1" applyBorder="1" applyAlignment="1">
      <alignment horizontal="right"/>
    </xf>
    <xf numFmtId="4" fontId="10" fillId="0" borderId="0" xfId="44" applyNumberFormat="1" applyFont="1" applyFill="1" applyBorder="1" applyAlignment="1">
      <alignment horizontal="justify"/>
    </xf>
    <xf numFmtId="4" fontId="10" fillId="0" borderId="0" xfId="44" applyNumberFormat="1" applyFont="1" applyFill="1" applyBorder="1" applyAlignment="1">
      <alignment horizontal="left" vertical="top" wrapText="1"/>
    </xf>
    <xf numFmtId="4" fontId="10" fillId="0" borderId="0" xfId="44" applyNumberFormat="1" applyFont="1" applyFill="1" applyBorder="1" applyAlignment="1">
      <alignment horizontal="justify" vertical="top" wrapText="1"/>
    </xf>
    <xf numFmtId="4" fontId="9" fillId="0" borderId="10" xfId="44" applyNumberFormat="1"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justify" vertical="top" wrapText="1"/>
    </xf>
    <xf numFmtId="0" fontId="9" fillId="0" borderId="14" xfId="0" applyFont="1" applyFill="1" applyBorder="1" applyAlignment="1">
      <alignment horizontal="justify" vertical="top" wrapText="1"/>
    </xf>
    <xf numFmtId="209" fontId="74" fillId="0" borderId="0" xfId="0" applyNumberFormat="1" applyFont="1" applyFill="1" applyAlignment="1">
      <alignment horizontal="right"/>
    </xf>
    <xf numFmtId="49" fontId="74" fillId="0" borderId="0" xfId="0" applyNumberFormat="1" applyFont="1" applyFill="1" applyAlignment="1">
      <alignment horizontal="left" vertical="top"/>
    </xf>
    <xf numFmtId="49" fontId="74" fillId="0" borderId="0" xfId="0" applyNumberFormat="1" applyFont="1" applyFill="1" applyAlignment="1">
      <alignment horizontal="justify"/>
    </xf>
    <xf numFmtId="1" fontId="74" fillId="0" borderId="0" xfId="0" applyNumberFormat="1" applyFont="1" applyFill="1" applyAlignment="1">
      <alignment horizontal="justify"/>
    </xf>
    <xf numFmtId="49" fontId="74" fillId="0" borderId="0" xfId="0" applyNumberFormat="1" applyFont="1" applyFill="1" applyAlignment="1">
      <alignment horizontal="justify" vertical="top"/>
    </xf>
    <xf numFmtId="0" fontId="8" fillId="0" borderId="15" xfId="0" applyFont="1" applyBorder="1" applyAlignment="1">
      <alignment vertical="top"/>
    </xf>
    <xf numFmtId="0" fontId="8" fillId="0" borderId="15" xfId="0" applyFont="1" applyBorder="1" applyAlignment="1">
      <alignment vertical="top"/>
    </xf>
    <xf numFmtId="0" fontId="8" fillId="0" borderId="0" xfId="0" applyFont="1" applyBorder="1" applyAlignment="1">
      <alignment vertical="top"/>
    </xf>
    <xf numFmtId="0" fontId="8" fillId="0" borderId="0" xfId="0" applyFont="1" applyBorder="1" applyAlignment="1">
      <alignment vertical="top"/>
    </xf>
    <xf numFmtId="49" fontId="18" fillId="0" borderId="0" xfId="0" applyNumberFormat="1" applyFont="1" applyAlignment="1">
      <alignment horizontal="left" vertical="top"/>
    </xf>
    <xf numFmtId="0" fontId="18" fillId="0" borderId="0" xfId="0" applyFont="1" applyBorder="1" applyAlignment="1">
      <alignment horizontal="center" wrapText="1"/>
    </xf>
    <xf numFmtId="49" fontId="74" fillId="0" borderId="0" xfId="0" applyNumberFormat="1" applyFont="1" applyAlignment="1">
      <alignment horizontal="left" vertical="top"/>
    </xf>
    <xf numFmtId="49" fontId="74" fillId="0" borderId="0" xfId="0" applyNumberFormat="1" applyFont="1" applyAlignment="1">
      <alignment horizontal="justify" vertical="top"/>
    </xf>
    <xf numFmtId="49" fontId="74" fillId="0" borderId="0" xfId="0" applyNumberFormat="1" applyFont="1" applyAlignment="1">
      <alignment horizontal="justify"/>
    </xf>
    <xf numFmtId="1" fontId="74" fillId="0" borderId="0" xfId="0" applyNumberFormat="1" applyFont="1" applyAlignment="1">
      <alignment horizontal="justify"/>
    </xf>
    <xf numFmtId="49" fontId="18" fillId="0" borderId="0" xfId="0" applyNumberFormat="1" applyFont="1" applyBorder="1" applyAlignment="1">
      <alignment horizontal="justify" vertical="top" wrapText="1"/>
    </xf>
    <xf numFmtId="49" fontId="18" fillId="0" borderId="0" xfId="0" applyNumberFormat="1" applyFont="1" applyFill="1" applyAlignment="1">
      <alignment horizontal="left" vertical="top"/>
    </xf>
    <xf numFmtId="49" fontId="18" fillId="0" borderId="0" xfId="0" applyNumberFormat="1" applyFont="1" applyFill="1" applyAlignment="1">
      <alignment horizontal="justify" vertical="top"/>
    </xf>
    <xf numFmtId="49" fontId="18" fillId="0" borderId="0" xfId="0" applyNumberFormat="1" applyFont="1" applyFill="1" applyAlignment="1">
      <alignment horizontal="justify"/>
    </xf>
    <xf numFmtId="1" fontId="18" fillId="0" borderId="0" xfId="0" applyNumberFormat="1" applyFont="1" applyFill="1" applyAlignment="1">
      <alignment horizontal="justify"/>
    </xf>
    <xf numFmtId="209" fontId="18" fillId="0" borderId="0" xfId="0" applyNumberFormat="1" applyFont="1" applyFill="1" applyAlignment="1">
      <alignment horizontal="right"/>
    </xf>
    <xf numFmtId="49" fontId="18" fillId="0" borderId="0" xfId="0" applyNumberFormat="1" applyFont="1" applyFill="1" applyAlignment="1">
      <alignment horizontal="left" vertical="top" wrapText="1"/>
    </xf>
    <xf numFmtId="49" fontId="20" fillId="0" borderId="0" xfId="0" applyNumberFormat="1" applyFont="1" applyFill="1" applyAlignment="1">
      <alignment horizontal="justify" vertical="top" wrapText="1"/>
    </xf>
    <xf numFmtId="49" fontId="18" fillId="0" borderId="0" xfId="0" applyNumberFormat="1" applyFont="1" applyFill="1" applyAlignment="1">
      <alignment horizontal="justify" vertical="top" wrapText="1"/>
    </xf>
    <xf numFmtId="1" fontId="18" fillId="0" borderId="0" xfId="0" applyNumberFormat="1" applyFont="1" applyFill="1" applyAlignment="1">
      <alignment horizontal="justify" vertical="top" wrapText="1"/>
    </xf>
    <xf numFmtId="49" fontId="20" fillId="0" borderId="0" xfId="0" applyNumberFormat="1" applyFont="1" applyFill="1" applyAlignment="1">
      <alignment horizontal="left" vertical="top"/>
    </xf>
    <xf numFmtId="49" fontId="20" fillId="0" borderId="0" xfId="0" applyNumberFormat="1" applyFont="1" applyFill="1" applyAlignment="1">
      <alignment horizontal="justify"/>
    </xf>
    <xf numFmtId="1" fontId="20" fillId="0" borderId="0" xfId="0" applyNumberFormat="1" applyFont="1" applyFill="1" applyAlignment="1">
      <alignment horizontal="justify"/>
    </xf>
    <xf numFmtId="1" fontId="20" fillId="0" borderId="0" xfId="0" applyNumberFormat="1" applyFont="1" applyFill="1" applyAlignment="1">
      <alignment horizontal="center"/>
    </xf>
    <xf numFmtId="209" fontId="20" fillId="0" borderId="0" xfId="0" applyNumberFormat="1" applyFont="1" applyFill="1" applyAlignment="1">
      <alignment horizontal="right"/>
    </xf>
    <xf numFmtId="49" fontId="20" fillId="0" borderId="0" xfId="0" applyNumberFormat="1" applyFont="1" applyFill="1" applyAlignment="1">
      <alignment horizontal="justify" vertical="top"/>
    </xf>
    <xf numFmtId="49" fontId="20" fillId="0" borderId="0" xfId="0" applyNumberFormat="1" applyFont="1" applyFill="1" applyBorder="1" applyAlignment="1">
      <alignment horizontal="justify"/>
    </xf>
    <xf numFmtId="1" fontId="20" fillId="0" borderId="0" xfId="0" applyNumberFormat="1" applyFont="1" applyFill="1" applyBorder="1" applyAlignment="1">
      <alignment horizontal="justify"/>
    </xf>
    <xf numFmtId="1" fontId="20" fillId="0" borderId="0" xfId="0" applyNumberFormat="1" applyFont="1" applyFill="1" applyBorder="1" applyAlignment="1">
      <alignment horizontal="center"/>
    </xf>
    <xf numFmtId="209" fontId="20" fillId="0" borderId="0" xfId="0" applyNumberFormat="1" applyFont="1" applyFill="1" applyBorder="1" applyAlignment="1">
      <alignment horizontal="right"/>
    </xf>
    <xf numFmtId="49" fontId="20" fillId="0" borderId="0" xfId="0" applyNumberFormat="1" applyFont="1" applyFill="1" applyBorder="1" applyAlignment="1">
      <alignment horizontal="left" vertical="top"/>
    </xf>
    <xf numFmtId="49" fontId="20" fillId="0" borderId="0" xfId="0" applyNumberFormat="1" applyFont="1" applyFill="1" applyBorder="1" applyAlignment="1">
      <alignment horizontal="justify" vertical="top" wrapText="1"/>
    </xf>
    <xf numFmtId="209" fontId="18" fillId="0" borderId="0" xfId="0" applyNumberFormat="1" applyFont="1" applyFill="1" applyAlignment="1">
      <alignment horizontal="right" vertical="top" wrapText="1"/>
    </xf>
    <xf numFmtId="49" fontId="21" fillId="0" borderId="0" xfId="0" applyNumberFormat="1" applyFont="1" applyFill="1" applyAlignment="1">
      <alignment horizontal="left" vertical="top" wrapText="1"/>
    </xf>
    <xf numFmtId="49" fontId="18" fillId="0" borderId="16" xfId="0" applyNumberFormat="1" applyFont="1" applyFill="1" applyBorder="1" applyAlignment="1">
      <alignment horizontal="left" vertical="center" wrapText="1"/>
    </xf>
    <xf numFmtId="49" fontId="18" fillId="0" borderId="17" xfId="0" applyNumberFormat="1" applyFont="1" applyFill="1" applyBorder="1" applyAlignment="1">
      <alignment horizontal="center" vertical="center" wrapText="1"/>
    </xf>
    <xf numFmtId="49" fontId="18" fillId="0" borderId="17" xfId="0" applyNumberFormat="1" applyFont="1" applyFill="1" applyBorder="1" applyAlignment="1">
      <alignment horizontal="justify" vertical="center" wrapText="1"/>
    </xf>
    <xf numFmtId="1" fontId="18" fillId="0" borderId="17" xfId="0" applyNumberFormat="1" applyFont="1" applyFill="1" applyBorder="1" applyAlignment="1">
      <alignment horizontal="justify" vertical="center" wrapText="1"/>
    </xf>
    <xf numFmtId="49" fontId="21" fillId="0" borderId="0" xfId="0" applyNumberFormat="1" applyFont="1" applyFill="1" applyAlignment="1">
      <alignment horizontal="justify" vertical="top" wrapText="1"/>
    </xf>
    <xf numFmtId="1" fontId="21" fillId="0" borderId="0" xfId="0" applyNumberFormat="1" applyFont="1" applyFill="1" applyAlignment="1">
      <alignment horizontal="justify" vertical="top" wrapText="1"/>
    </xf>
    <xf numFmtId="1" fontId="21" fillId="0" borderId="0" xfId="0" applyNumberFormat="1" applyFont="1" applyFill="1" applyAlignment="1">
      <alignment horizontal="center" vertical="top" wrapText="1"/>
    </xf>
    <xf numFmtId="209" fontId="21" fillId="0" borderId="0" xfId="0" applyNumberFormat="1" applyFont="1" applyFill="1" applyAlignment="1">
      <alignment horizontal="right" vertical="top" wrapText="1"/>
    </xf>
    <xf numFmtId="49" fontId="23" fillId="0" borderId="0" xfId="0" applyNumberFormat="1" applyFont="1" applyFill="1" applyAlignment="1">
      <alignment horizontal="justify"/>
    </xf>
    <xf numFmtId="49" fontId="18" fillId="0" borderId="0" xfId="0" applyNumberFormat="1" applyFont="1" applyFill="1" applyAlignment="1">
      <alignment horizontal="justify" vertical="center"/>
    </xf>
    <xf numFmtId="49" fontId="20" fillId="0" borderId="0" xfId="0" applyNumberFormat="1" applyFont="1" applyFill="1" applyAlignment="1">
      <alignment horizontal="left" vertical="top" wrapText="1"/>
    </xf>
    <xf numFmtId="1" fontId="20" fillId="0" borderId="0" xfId="0" applyNumberFormat="1" applyFont="1" applyFill="1" applyAlignment="1">
      <alignment horizontal="justify" vertical="top" wrapText="1"/>
    </xf>
    <xf numFmtId="1" fontId="20" fillId="0" borderId="0" xfId="0" applyNumberFormat="1" applyFont="1" applyFill="1" applyAlignment="1">
      <alignment horizontal="center" vertical="top" wrapText="1"/>
    </xf>
    <xf numFmtId="209" fontId="20" fillId="0" borderId="0" xfId="0" applyNumberFormat="1" applyFont="1" applyFill="1" applyAlignment="1">
      <alignment horizontal="right" vertical="top" wrapText="1"/>
    </xf>
    <xf numFmtId="49" fontId="20" fillId="0" borderId="18" xfId="0" applyNumberFormat="1" applyFont="1" applyFill="1" applyBorder="1" applyAlignment="1">
      <alignment horizontal="justify" vertical="top"/>
    </xf>
    <xf numFmtId="1" fontId="20" fillId="0"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209" fontId="18" fillId="0" borderId="0" xfId="0" applyNumberFormat="1" applyFont="1" applyFill="1" applyBorder="1" applyAlignment="1">
      <alignment horizontal="center" vertical="center" wrapText="1"/>
    </xf>
    <xf numFmtId="0" fontId="18" fillId="0" borderId="19" xfId="0" applyFont="1" applyBorder="1" applyAlignment="1">
      <alignment horizontal="center" wrapText="1"/>
    </xf>
    <xf numFmtId="0" fontId="24" fillId="0" borderId="0" xfId="0" applyFont="1" applyFill="1" applyBorder="1" applyAlignment="1">
      <alignment horizontal="right" vertical="top"/>
    </xf>
    <xf numFmtId="0" fontId="74" fillId="0" borderId="0" xfId="0" applyFont="1" applyFill="1" applyAlignment="1">
      <alignment/>
    </xf>
    <xf numFmtId="0" fontId="24" fillId="0" borderId="0" xfId="0" applyFont="1" applyFill="1" applyBorder="1" applyAlignment="1">
      <alignment horizontal="justify" vertical="top"/>
    </xf>
    <xf numFmtId="49" fontId="18" fillId="0" borderId="0" xfId="0" applyNumberFormat="1" applyFont="1" applyAlignment="1">
      <alignment horizontal="justify"/>
    </xf>
    <xf numFmtId="49" fontId="18" fillId="0" borderId="0" xfId="0" applyNumberFormat="1" applyFont="1" applyAlignment="1">
      <alignment horizontal="justify" vertical="top"/>
    </xf>
    <xf numFmtId="1" fontId="18" fillId="0" borderId="0" xfId="0" applyNumberFormat="1" applyFont="1" applyAlignment="1">
      <alignment horizontal="justify"/>
    </xf>
    <xf numFmtId="0" fontId="18" fillId="0" borderId="0" xfId="0" applyFont="1" applyAlignment="1">
      <alignment horizontal="justify" wrapText="1"/>
    </xf>
    <xf numFmtId="1" fontId="18" fillId="0" borderId="15" xfId="0" applyNumberFormat="1" applyFont="1" applyBorder="1" applyAlignment="1">
      <alignment horizontal="justify"/>
    </xf>
    <xf numFmtId="4" fontId="48" fillId="0" borderId="0" xfId="44" applyNumberFormat="1" applyFont="1" applyFill="1" applyBorder="1" applyAlignment="1">
      <alignment horizontal="justify" vertical="top" wrapText="1"/>
    </xf>
    <xf numFmtId="0" fontId="25" fillId="0" borderId="10" xfId="0" applyFont="1" applyFill="1" applyBorder="1" applyAlignment="1">
      <alignment horizontal="left" vertical="top" wrapText="1"/>
    </xf>
    <xf numFmtId="2" fontId="48" fillId="0" borderId="0" xfId="42" applyNumberFormat="1" applyFont="1" applyFill="1" applyBorder="1" applyAlignment="1">
      <alignment horizontal="right" vertical="top"/>
    </xf>
    <xf numFmtId="4" fontId="48" fillId="0" borderId="0" xfId="44" applyNumberFormat="1" applyFont="1" applyFill="1" applyBorder="1" applyAlignment="1">
      <alignment horizontal="right"/>
    </xf>
    <xf numFmtId="4" fontId="48" fillId="0" borderId="0" xfId="44" applyNumberFormat="1" applyFont="1" applyFill="1" applyBorder="1" applyAlignment="1">
      <alignment horizontal="justify"/>
    </xf>
    <xf numFmtId="0" fontId="48" fillId="0" borderId="0" xfId="0" applyFont="1" applyFill="1" applyBorder="1" applyAlignment="1">
      <alignment horizontal="justify" vertical="top" wrapText="1"/>
    </xf>
    <xf numFmtId="0" fontId="9" fillId="0" borderId="0" xfId="0" applyFont="1" applyFill="1" applyBorder="1" applyAlignment="1" applyProtection="1">
      <alignment horizontal="justify" vertical="top"/>
      <protection/>
    </xf>
    <xf numFmtId="0" fontId="9" fillId="0" borderId="18"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top"/>
      <protection/>
    </xf>
    <xf numFmtId="209" fontId="9" fillId="0" borderId="18" xfId="0" applyNumberFormat="1" applyFont="1" applyFill="1" applyBorder="1" applyAlignment="1" applyProtection="1">
      <alignment horizontal="center" vertical="top" wrapText="1"/>
      <protection/>
    </xf>
    <xf numFmtId="0" fontId="10" fillId="0" borderId="0" xfId="0" applyFont="1" applyFill="1" applyBorder="1" applyAlignment="1" applyProtection="1">
      <alignment horizontal="justify" vertical="top"/>
      <protection/>
    </xf>
    <xf numFmtId="0" fontId="9" fillId="0" borderId="18" xfId="0" applyFont="1" applyFill="1" applyBorder="1" applyAlignment="1" applyProtection="1">
      <alignment horizontal="justify" vertical="top"/>
      <protection/>
    </xf>
    <xf numFmtId="0" fontId="9" fillId="0" borderId="20" xfId="0" applyFont="1" applyFill="1" applyBorder="1" applyAlignment="1" applyProtection="1">
      <alignment horizontal="left" vertical="top"/>
      <protection/>
    </xf>
    <xf numFmtId="0" fontId="9" fillId="0" borderId="0" xfId="0" applyFont="1" applyFill="1" applyBorder="1" applyAlignment="1" applyProtection="1">
      <alignment horizontal="center" vertical="top"/>
      <protection/>
    </xf>
    <xf numFmtId="209" fontId="9" fillId="0" borderId="0" xfId="0" applyNumberFormat="1" applyFont="1" applyFill="1" applyBorder="1" applyAlignment="1" applyProtection="1">
      <alignment horizontal="center" vertical="top" wrapText="1"/>
      <protection/>
    </xf>
    <xf numFmtId="0" fontId="9" fillId="0" borderId="0" xfId="0" applyFont="1" applyFill="1" applyBorder="1" applyAlignment="1" applyProtection="1">
      <alignment horizontal="left" vertical="top"/>
      <protection/>
    </xf>
    <xf numFmtId="0" fontId="10" fillId="0" borderId="0" xfId="0" applyFont="1" applyFill="1" applyBorder="1" applyAlignment="1" applyProtection="1">
      <alignment horizontal="center"/>
      <protection/>
    </xf>
    <xf numFmtId="4" fontId="10" fillId="0" borderId="0" xfId="0" applyNumberFormat="1" applyFont="1" applyFill="1" applyBorder="1" applyAlignment="1" applyProtection="1">
      <alignment horizontal="right"/>
      <protection/>
    </xf>
    <xf numFmtId="209" fontId="10" fillId="0" borderId="0" xfId="42" applyNumberFormat="1" applyFont="1" applyFill="1" applyBorder="1" applyAlignment="1" applyProtection="1">
      <alignment horizontal="right" wrapText="1"/>
      <protection/>
    </xf>
    <xf numFmtId="16" fontId="9" fillId="0" borderId="0" xfId="0" applyNumberFormat="1" applyFont="1" applyFill="1" applyBorder="1" applyAlignment="1" applyProtection="1">
      <alignment horizontal="justify" vertical="top"/>
      <protection/>
    </xf>
    <xf numFmtId="0" fontId="9" fillId="0" borderId="18" xfId="0" applyFont="1" applyFill="1" applyBorder="1" applyAlignment="1" applyProtection="1">
      <alignment horizontal="left" vertical="top" wrapText="1"/>
      <protection/>
    </xf>
    <xf numFmtId="4" fontId="10" fillId="0" borderId="0" xfId="42" applyNumberFormat="1" applyFont="1" applyFill="1" applyBorder="1" applyAlignment="1" applyProtection="1">
      <alignment horizontal="right"/>
      <protection/>
    </xf>
    <xf numFmtId="209" fontId="10" fillId="0" borderId="0" xfId="42" applyNumberFormat="1" applyFont="1" applyFill="1" applyBorder="1" applyAlignment="1" applyProtection="1">
      <alignment horizontal="right"/>
      <protection/>
    </xf>
    <xf numFmtId="209" fontId="10" fillId="0" borderId="0" xfId="0" applyNumberFormat="1" applyFont="1" applyFill="1" applyBorder="1" applyAlignment="1" applyProtection="1">
      <alignment horizontal="right"/>
      <protection/>
    </xf>
    <xf numFmtId="0" fontId="10" fillId="0" borderId="0" xfId="0" applyFont="1" applyFill="1" applyBorder="1" applyAlignment="1" applyProtection="1">
      <alignment horizontal="justify"/>
      <protection/>
    </xf>
    <xf numFmtId="0" fontId="11" fillId="0" borderId="21" xfId="0" applyFont="1" applyFill="1" applyBorder="1" applyAlignment="1" applyProtection="1">
      <alignment horizontal="left" vertical="top" wrapText="1"/>
      <protection/>
    </xf>
    <xf numFmtId="0" fontId="9" fillId="0" borderId="18" xfId="0" applyFont="1" applyFill="1" applyBorder="1" applyAlignment="1" applyProtection="1">
      <alignment horizontal="center"/>
      <protection/>
    </xf>
    <xf numFmtId="4" fontId="9" fillId="0" borderId="18" xfId="42" applyNumberFormat="1" applyFont="1" applyFill="1" applyBorder="1" applyAlignment="1" applyProtection="1">
      <alignment horizontal="right"/>
      <protection/>
    </xf>
    <xf numFmtId="0" fontId="10" fillId="0" borderId="0" xfId="0" applyFont="1" applyFill="1" applyBorder="1" applyAlignment="1" applyProtection="1">
      <alignment horizontal="justify" vertical="center"/>
      <protection/>
    </xf>
    <xf numFmtId="0" fontId="11"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protection/>
    </xf>
    <xf numFmtId="4" fontId="9" fillId="0" borderId="0" xfId="42" applyNumberFormat="1" applyFont="1" applyFill="1" applyBorder="1" applyAlignment="1" applyProtection="1">
      <alignment horizontal="right"/>
      <protection/>
    </xf>
    <xf numFmtId="0" fontId="11" fillId="0" borderId="18" xfId="0" applyFont="1" applyFill="1" applyBorder="1" applyAlignment="1" applyProtection="1">
      <alignment horizontal="left" vertical="top" wrapText="1"/>
      <protection/>
    </xf>
    <xf numFmtId="3" fontId="9" fillId="0" borderId="18" xfId="42" applyNumberFormat="1" applyFont="1" applyFill="1" applyBorder="1" applyAlignment="1" applyProtection="1">
      <alignment horizontal="right"/>
      <protection/>
    </xf>
    <xf numFmtId="0" fontId="10"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justify" vertical="center"/>
      <protection/>
    </xf>
    <xf numFmtId="0" fontId="9" fillId="0" borderId="22" xfId="0" applyFont="1" applyFill="1" applyBorder="1" applyAlignment="1" applyProtection="1">
      <alignment horizontal="left" vertical="top" wrapText="1"/>
      <protection/>
    </xf>
    <xf numFmtId="16" fontId="9" fillId="0" borderId="0" xfId="0" applyNumberFormat="1" applyFont="1" applyFill="1" applyBorder="1" applyAlignment="1" applyProtection="1">
      <alignment horizontal="justify" vertical="center"/>
      <protection/>
    </xf>
    <xf numFmtId="0" fontId="10" fillId="0" borderId="0" xfId="0" applyFont="1" applyFill="1" applyBorder="1" applyAlignment="1" applyProtection="1">
      <alignment horizontal="left" vertical="center"/>
      <protection/>
    </xf>
    <xf numFmtId="4" fontId="10" fillId="0" borderId="0" xfId="0" applyNumberFormat="1" applyFont="1" applyFill="1" applyBorder="1" applyAlignment="1" applyProtection="1">
      <alignment horizontal="justify" vertical="center"/>
      <protection/>
    </xf>
    <xf numFmtId="209" fontId="10" fillId="0" borderId="0" xfId="0" applyNumberFormat="1" applyFont="1" applyFill="1" applyBorder="1" applyAlignment="1" applyProtection="1">
      <alignment horizontal="justify" vertical="center"/>
      <protection/>
    </xf>
    <xf numFmtId="0" fontId="11" fillId="0" borderId="23" xfId="0" applyFont="1" applyFill="1" applyBorder="1" applyAlignment="1" applyProtection="1">
      <alignment horizontal="left" vertical="top" wrapText="1"/>
      <protection/>
    </xf>
    <xf numFmtId="209" fontId="75" fillId="0" borderId="0" xfId="42" applyNumberFormat="1" applyFont="1" applyFill="1" applyBorder="1" applyAlignment="1" applyProtection="1">
      <alignment horizontal="right"/>
      <protection/>
    </xf>
    <xf numFmtId="4" fontId="9" fillId="0" borderId="0" xfId="44" applyNumberFormat="1" applyFont="1" applyFill="1" applyBorder="1" applyAlignment="1" applyProtection="1">
      <alignment horizontal="justify" vertical="top"/>
      <protection/>
    </xf>
    <xf numFmtId="4" fontId="9" fillId="0" borderId="18" xfId="44" applyNumberFormat="1" applyFont="1" applyFill="1" applyBorder="1" applyAlignment="1" applyProtection="1">
      <alignment horizontal="left" vertical="top" wrapText="1"/>
      <protection/>
    </xf>
    <xf numFmtId="4" fontId="10" fillId="0" borderId="0" xfId="44" applyNumberFormat="1" applyFont="1" applyFill="1" applyBorder="1" applyAlignment="1" applyProtection="1">
      <alignment horizontal="center"/>
      <protection/>
    </xf>
    <xf numFmtId="4" fontId="10" fillId="0" borderId="0" xfId="44" applyNumberFormat="1" applyFont="1" applyFill="1" applyBorder="1" applyAlignment="1" applyProtection="1">
      <alignment horizontal="right"/>
      <protection/>
    </xf>
    <xf numFmtId="209" fontId="10" fillId="0" borderId="0" xfId="44" applyNumberFormat="1" applyFont="1" applyFill="1" applyBorder="1" applyAlignment="1" applyProtection="1">
      <alignment horizontal="right"/>
      <protection/>
    </xf>
    <xf numFmtId="4" fontId="10" fillId="0" borderId="0" xfId="44" applyNumberFormat="1" applyFont="1" applyFill="1" applyBorder="1" applyAlignment="1" applyProtection="1">
      <alignment horizontal="justify"/>
      <protection/>
    </xf>
    <xf numFmtId="4" fontId="11" fillId="0" borderId="18" xfId="44" applyNumberFormat="1" applyFont="1" applyFill="1" applyBorder="1" applyAlignment="1" applyProtection="1">
      <alignment horizontal="left" vertical="top" wrapText="1"/>
      <protection/>
    </xf>
    <xf numFmtId="4" fontId="9" fillId="0" borderId="18" xfId="44" applyNumberFormat="1" applyFont="1" applyFill="1" applyBorder="1" applyAlignment="1" applyProtection="1">
      <alignment horizontal="center"/>
      <protection/>
    </xf>
    <xf numFmtId="4" fontId="9" fillId="0" borderId="18" xfId="44" applyNumberFormat="1" applyFont="1" applyFill="1" applyBorder="1" applyAlignment="1" applyProtection="1">
      <alignment horizontal="right"/>
      <protection/>
    </xf>
    <xf numFmtId="4" fontId="10" fillId="0" borderId="0" xfId="44" applyNumberFormat="1" applyFont="1" applyFill="1" applyBorder="1" applyAlignment="1" applyProtection="1">
      <alignment horizontal="justify" vertical="center"/>
      <protection/>
    </xf>
    <xf numFmtId="3" fontId="9" fillId="0" borderId="0" xfId="42" applyNumberFormat="1" applyFont="1" applyFill="1" applyBorder="1" applyAlignment="1" applyProtection="1">
      <alignment horizontal="right"/>
      <protection/>
    </xf>
    <xf numFmtId="0" fontId="9" fillId="0" borderId="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16" fontId="10" fillId="0" borderId="0" xfId="0" applyNumberFormat="1" applyFont="1" applyFill="1" applyBorder="1" applyAlignment="1" applyProtection="1">
      <alignment horizontal="left" vertical="top"/>
      <protection/>
    </xf>
    <xf numFmtId="0" fontId="9" fillId="0" borderId="0" xfId="0" applyFont="1" applyFill="1" applyBorder="1" applyAlignment="1" applyProtection="1">
      <alignment horizontal="center" wrapText="1"/>
      <protection/>
    </xf>
    <xf numFmtId="0" fontId="9" fillId="0" borderId="24" xfId="0" applyFont="1" applyFill="1" applyBorder="1" applyAlignment="1" applyProtection="1">
      <alignment horizontal="justify" vertical="top"/>
      <protection/>
    </xf>
    <xf numFmtId="0" fontId="9" fillId="0" borderId="25" xfId="0" applyFont="1" applyFill="1" applyBorder="1" applyAlignment="1" applyProtection="1">
      <alignment horizontal="left" vertical="top"/>
      <protection/>
    </xf>
    <xf numFmtId="209" fontId="9" fillId="0" borderId="0" xfId="0" applyNumberFormat="1" applyFont="1" applyFill="1" applyBorder="1" applyAlignment="1" applyProtection="1">
      <alignment horizontal="right" wrapText="1"/>
      <protection/>
    </xf>
    <xf numFmtId="0" fontId="10" fillId="0" borderId="0" xfId="0" applyFont="1" applyFill="1" applyBorder="1" applyAlignment="1" applyProtection="1">
      <alignment horizontal="center" wrapText="1"/>
      <protection/>
    </xf>
    <xf numFmtId="4" fontId="10" fillId="0" borderId="0" xfId="0" applyNumberFormat="1" applyFont="1" applyFill="1" applyBorder="1" applyAlignment="1" applyProtection="1">
      <alignment horizontal="justify"/>
      <protection/>
    </xf>
    <xf numFmtId="0" fontId="9" fillId="0" borderId="18" xfId="0" applyFont="1" applyFill="1" applyBorder="1" applyAlignment="1" applyProtection="1">
      <alignment horizontal="left" vertical="top"/>
      <protection/>
    </xf>
    <xf numFmtId="4" fontId="9" fillId="0" borderId="21" xfId="42" applyNumberFormat="1" applyFont="1" applyFill="1" applyBorder="1" applyAlignment="1" applyProtection="1">
      <alignment horizontal="right"/>
      <protection/>
    </xf>
    <xf numFmtId="4" fontId="9" fillId="0" borderId="0" xfId="44" applyNumberFormat="1" applyFont="1" applyFill="1" applyBorder="1" applyAlignment="1" applyProtection="1">
      <alignment horizontal="justify" vertical="center"/>
      <protection/>
    </xf>
    <xf numFmtId="4" fontId="11" fillId="0" borderId="18" xfId="44" applyNumberFormat="1" applyFont="1" applyFill="1" applyBorder="1" applyAlignment="1" applyProtection="1">
      <alignment horizontal="left" vertical="center" wrapText="1"/>
      <protection/>
    </xf>
    <xf numFmtId="4" fontId="9" fillId="0" borderId="18" xfId="44" applyNumberFormat="1" applyFont="1" applyFill="1" applyBorder="1" applyAlignment="1" applyProtection="1">
      <alignment horizontal="center" vertical="center"/>
      <protection/>
    </xf>
    <xf numFmtId="4" fontId="9" fillId="0" borderId="18" xfId="44" applyNumberFormat="1" applyFont="1" applyFill="1" applyBorder="1" applyAlignment="1" applyProtection="1">
      <alignment horizontal="right" vertical="center"/>
      <protection/>
    </xf>
    <xf numFmtId="4" fontId="11" fillId="0" borderId="0" xfId="44" applyNumberFormat="1" applyFont="1" applyFill="1" applyBorder="1" applyAlignment="1" applyProtection="1">
      <alignment horizontal="left" vertical="center" wrapText="1"/>
      <protection/>
    </xf>
    <xf numFmtId="4" fontId="9" fillId="0" borderId="0" xfId="44" applyNumberFormat="1" applyFont="1" applyFill="1" applyBorder="1" applyAlignment="1" applyProtection="1">
      <alignment horizontal="center" vertical="center"/>
      <protection/>
    </xf>
    <xf numFmtId="4" fontId="9" fillId="0" borderId="0" xfId="44" applyNumberFormat="1" applyFont="1" applyFill="1" applyBorder="1" applyAlignment="1" applyProtection="1">
      <alignment horizontal="right" vertical="center"/>
      <protection/>
    </xf>
    <xf numFmtId="209" fontId="10" fillId="0" borderId="0" xfId="44" applyNumberFormat="1" applyFont="1" applyFill="1" applyBorder="1" applyAlignment="1" applyProtection="1">
      <alignment horizontal="right" vertical="center"/>
      <protection/>
    </xf>
    <xf numFmtId="0" fontId="9" fillId="0" borderId="0" xfId="0"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justify" vertical="top" wrapText="1"/>
      <protection/>
    </xf>
    <xf numFmtId="209" fontId="9" fillId="0" borderId="0" xfId="0" applyNumberFormat="1" applyFont="1" applyFill="1" applyBorder="1" applyAlignment="1" applyProtection="1">
      <alignment horizontal="justify" vertical="top" wrapText="1"/>
      <protection/>
    </xf>
    <xf numFmtId="0" fontId="14" fillId="0" borderId="0" xfId="0" applyFont="1" applyFill="1" applyBorder="1" applyAlignment="1" applyProtection="1">
      <alignment horizontal="justify"/>
      <protection/>
    </xf>
    <xf numFmtId="16" fontId="15" fillId="0" borderId="0" xfId="0" applyNumberFormat="1" applyFont="1" applyFill="1" applyBorder="1" applyAlignment="1" applyProtection="1">
      <alignment horizontal="justify" vertical="center"/>
      <protection/>
    </xf>
    <xf numFmtId="0" fontId="14" fillId="0" borderId="0" xfId="0" applyFont="1" applyFill="1" applyBorder="1" applyAlignment="1" applyProtection="1">
      <alignment horizontal="justify" vertical="center"/>
      <protection/>
    </xf>
    <xf numFmtId="0" fontId="10" fillId="0" borderId="0" xfId="0" applyFont="1" applyFill="1" applyBorder="1" applyAlignment="1" applyProtection="1">
      <alignment horizontal="left"/>
      <protection/>
    </xf>
    <xf numFmtId="209" fontId="10" fillId="0" borderId="0" xfId="0" applyNumberFormat="1" applyFont="1" applyFill="1" applyBorder="1" applyAlignment="1" applyProtection="1">
      <alignment horizontal="justify"/>
      <protection/>
    </xf>
    <xf numFmtId="0" fontId="11" fillId="0" borderId="18" xfId="0" applyFont="1" applyFill="1" applyBorder="1" applyAlignment="1" applyProtection="1">
      <alignment horizontal="left" vertical="center" wrapText="1"/>
      <protection/>
    </xf>
    <xf numFmtId="4" fontId="9" fillId="0" borderId="18" xfId="42" applyNumberFormat="1" applyFont="1" applyFill="1" applyBorder="1" applyAlignment="1" applyProtection="1">
      <alignment horizontal="right" vertical="center"/>
      <protection/>
    </xf>
    <xf numFmtId="0" fontId="15" fillId="0" borderId="0" xfId="0" applyFont="1" applyFill="1" applyBorder="1" applyAlignment="1" applyProtection="1">
      <alignment horizontal="justify" vertical="center"/>
      <protection/>
    </xf>
    <xf numFmtId="4" fontId="9" fillId="0" borderId="22" xfId="44" applyNumberFormat="1" applyFont="1" applyFill="1" applyBorder="1" applyAlignment="1" applyProtection="1">
      <alignment horizontal="left" vertical="top" wrapText="1"/>
      <protection/>
    </xf>
    <xf numFmtId="3" fontId="9" fillId="0" borderId="18" xfId="44" applyNumberFormat="1" applyFont="1" applyFill="1" applyBorder="1" applyAlignment="1" applyProtection="1">
      <alignment horizontal="right"/>
      <protection/>
    </xf>
    <xf numFmtId="0" fontId="9" fillId="0" borderId="18" xfId="0" applyFont="1" applyFill="1" applyBorder="1" applyAlignment="1" applyProtection="1">
      <alignment horizontal="justify" vertical="top" wrapText="1"/>
      <protection/>
    </xf>
    <xf numFmtId="0" fontId="10" fillId="0" borderId="18" xfId="0" applyFont="1" applyFill="1" applyBorder="1" applyAlignment="1" applyProtection="1">
      <alignment/>
      <protection/>
    </xf>
    <xf numFmtId="0" fontId="10" fillId="0" borderId="0" xfId="0" applyFont="1" applyFill="1" applyBorder="1" applyAlignment="1" applyProtection="1">
      <alignment/>
      <protection/>
    </xf>
    <xf numFmtId="3" fontId="9" fillId="0" borderId="0" xfId="44" applyNumberFormat="1" applyFont="1" applyFill="1" applyBorder="1" applyAlignment="1" applyProtection="1">
      <alignment horizontal="right"/>
      <protection/>
    </xf>
    <xf numFmtId="0" fontId="10" fillId="0" borderId="18" xfId="0" applyFont="1" applyFill="1" applyBorder="1" applyAlignment="1" applyProtection="1">
      <alignment horizontal="left" vertical="top" wrapText="1"/>
      <protection/>
    </xf>
    <xf numFmtId="4" fontId="9" fillId="0" borderId="0" xfId="44" applyNumberFormat="1" applyFont="1" applyFill="1" applyBorder="1" applyAlignment="1" applyProtection="1">
      <alignment horizontal="center"/>
      <protection/>
    </xf>
    <xf numFmtId="4" fontId="9" fillId="0" borderId="0" xfId="44" applyNumberFormat="1" applyFont="1" applyFill="1" applyBorder="1" applyAlignment="1" applyProtection="1">
      <alignment horizontal="right"/>
      <protection/>
    </xf>
    <xf numFmtId="4" fontId="9" fillId="0" borderId="18" xfId="0" applyNumberFormat="1" applyFont="1" applyFill="1" applyBorder="1" applyAlignment="1" applyProtection="1">
      <alignment horizontal="center" wrapText="1"/>
      <protection/>
    </xf>
    <xf numFmtId="4" fontId="9" fillId="0" borderId="18" xfId="0" applyNumberFormat="1" applyFont="1" applyFill="1" applyBorder="1" applyAlignment="1" applyProtection="1">
      <alignment wrapText="1"/>
      <protection/>
    </xf>
    <xf numFmtId="4" fontId="9" fillId="0" borderId="0" xfId="44" applyNumberFormat="1" applyFont="1" applyFill="1" applyBorder="1" applyAlignment="1" applyProtection="1">
      <alignment horizontal="justify"/>
      <protection/>
    </xf>
    <xf numFmtId="0" fontId="76" fillId="0" borderId="0" xfId="0" applyFont="1" applyFill="1" applyBorder="1" applyAlignment="1" applyProtection="1">
      <alignment horizontal="justify" vertical="top"/>
      <protection/>
    </xf>
    <xf numFmtId="0" fontId="75" fillId="0" borderId="0" xfId="0" applyFont="1" applyFill="1" applyBorder="1" applyAlignment="1" applyProtection="1">
      <alignment horizontal="justify" vertical="center"/>
      <protection/>
    </xf>
    <xf numFmtId="0" fontId="9" fillId="0" borderId="26" xfId="0" applyFont="1" applyFill="1" applyBorder="1" applyAlignment="1" applyProtection="1">
      <alignment horizontal="center"/>
      <protection/>
    </xf>
    <xf numFmtId="4" fontId="9" fillId="0" borderId="18" xfId="42" applyNumberFormat="1" applyFont="1" applyFill="1" applyBorder="1" applyAlignment="1" applyProtection="1">
      <alignment/>
      <protection/>
    </xf>
    <xf numFmtId="4" fontId="9" fillId="0" borderId="0" xfId="42" applyNumberFormat="1" applyFont="1" applyFill="1" applyBorder="1" applyAlignment="1" applyProtection="1">
      <alignment/>
      <protection/>
    </xf>
    <xf numFmtId="209" fontId="9" fillId="0" borderId="0" xfId="42" applyNumberFormat="1" applyFont="1" applyFill="1" applyBorder="1" applyAlignment="1" applyProtection="1">
      <alignment/>
      <protection/>
    </xf>
    <xf numFmtId="4" fontId="76" fillId="0" borderId="0" xfId="44" applyNumberFormat="1" applyFont="1" applyFill="1" applyBorder="1" applyAlignment="1" applyProtection="1">
      <alignment horizontal="justify" vertical="top"/>
      <protection/>
    </xf>
    <xf numFmtId="4" fontId="75" fillId="0" borderId="0" xfId="44" applyNumberFormat="1" applyFont="1" applyFill="1" applyBorder="1" applyAlignment="1" applyProtection="1">
      <alignment horizontal="justify" vertical="center"/>
      <protection/>
    </xf>
    <xf numFmtId="4" fontId="11" fillId="0" borderId="0" xfId="44" applyNumberFormat="1" applyFont="1" applyFill="1" applyBorder="1" applyAlignment="1" applyProtection="1">
      <alignment horizontal="left" vertical="top" wrapText="1"/>
      <protection/>
    </xf>
    <xf numFmtId="0" fontId="10" fillId="0" borderId="18" xfId="0" applyFont="1" applyFill="1" applyBorder="1" applyAlignment="1" applyProtection="1">
      <alignment horizontal="justify" vertical="top" wrapText="1"/>
      <protection/>
    </xf>
    <xf numFmtId="0" fontId="9" fillId="0" borderId="0" xfId="0" applyFont="1" applyFill="1" applyAlignment="1" applyProtection="1">
      <alignment horizontal="left" vertical="top"/>
      <protection/>
    </xf>
    <xf numFmtId="0" fontId="10" fillId="0" borderId="18" xfId="0" applyFont="1" applyFill="1" applyBorder="1" applyAlignment="1" applyProtection="1">
      <alignment horizontal="justify" vertical="top" wrapText="1"/>
      <protection/>
    </xf>
    <xf numFmtId="3" fontId="10" fillId="0" borderId="18" xfId="0" applyNumberFormat="1" applyFont="1" applyFill="1" applyBorder="1" applyAlignment="1" applyProtection="1">
      <alignment horizontal="right" vertical="top"/>
      <protection/>
    </xf>
    <xf numFmtId="0" fontId="10" fillId="0" borderId="0" xfId="0" applyFont="1" applyFill="1" applyAlignment="1" applyProtection="1">
      <alignment vertical="top"/>
      <protection/>
    </xf>
    <xf numFmtId="4" fontId="9" fillId="0" borderId="0" xfId="44" applyNumberFormat="1" applyFont="1" applyFill="1" applyAlignment="1" applyProtection="1">
      <alignment horizontal="left" vertical="top"/>
      <protection/>
    </xf>
    <xf numFmtId="4" fontId="10" fillId="0" borderId="0" xfId="44" applyNumberFormat="1" applyFont="1" applyFill="1" applyBorder="1" applyAlignment="1" applyProtection="1">
      <alignment horizontal="center" wrapText="1"/>
      <protection/>
    </xf>
    <xf numFmtId="4" fontId="10" fillId="0" borderId="0" xfId="44" applyNumberFormat="1" applyFont="1" applyFill="1" applyBorder="1" applyAlignment="1" applyProtection="1">
      <alignment horizontal="justify" vertical="top"/>
      <protection/>
    </xf>
    <xf numFmtId="4" fontId="11" fillId="0" borderId="21" xfId="44" applyNumberFormat="1" applyFont="1" applyFill="1" applyBorder="1" applyAlignment="1" applyProtection="1">
      <alignment horizontal="left" vertical="top" wrapText="1"/>
      <protection/>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left" vertical="center"/>
      <protection/>
    </xf>
    <xf numFmtId="4" fontId="14" fillId="0" borderId="0" xfId="0" applyNumberFormat="1" applyFont="1" applyFill="1" applyAlignment="1" applyProtection="1">
      <alignment horizontal="center" vertical="center"/>
      <protection/>
    </xf>
    <xf numFmtId="209" fontId="14" fillId="0" borderId="0" xfId="0" applyNumberFormat="1" applyFont="1" applyFill="1" applyAlignment="1" applyProtection="1">
      <alignment horizontal="center" vertical="center"/>
      <protection/>
    </xf>
    <xf numFmtId="0" fontId="10" fillId="0" borderId="0" xfId="0" applyFont="1" applyFill="1" applyAlignment="1" applyProtection="1">
      <alignment horizontal="center" vertical="top"/>
      <protection/>
    </xf>
    <xf numFmtId="0" fontId="10" fillId="0" borderId="0" xfId="0" applyFont="1" applyFill="1" applyAlignment="1" applyProtection="1">
      <alignment horizontal="left" vertical="top"/>
      <protection/>
    </xf>
    <xf numFmtId="0" fontId="10" fillId="0" borderId="0" xfId="0" applyFont="1" applyFill="1" applyAlignment="1" applyProtection="1">
      <alignment horizontal="center" vertical="center"/>
      <protection/>
    </xf>
    <xf numFmtId="38" fontId="10" fillId="0" borderId="0" xfId="0" applyNumberFormat="1" applyFont="1" applyFill="1" applyBorder="1" applyAlignment="1" applyProtection="1">
      <alignment horizontal="justify" vertical="center"/>
      <protection/>
    </xf>
    <xf numFmtId="0" fontId="16" fillId="0" borderId="0" xfId="0" applyFont="1" applyFill="1" applyBorder="1" applyAlignment="1" applyProtection="1">
      <alignment horizontal="left" vertical="center" wrapText="1"/>
      <protection/>
    </xf>
    <xf numFmtId="4" fontId="14" fillId="0" borderId="0" xfId="42" applyNumberFormat="1" applyFont="1" applyFill="1" applyBorder="1" applyAlignment="1" applyProtection="1">
      <alignment horizontal="right" vertical="center"/>
      <protection/>
    </xf>
    <xf numFmtId="209" fontId="14" fillId="0" borderId="0" xfId="42" applyNumberFormat="1" applyFont="1" applyFill="1" applyBorder="1" applyAlignment="1" applyProtection="1">
      <alignment/>
      <protection/>
    </xf>
    <xf numFmtId="0" fontId="76" fillId="0" borderId="0" xfId="0" applyFont="1" applyFill="1" applyBorder="1" applyAlignment="1" applyProtection="1">
      <alignment horizontal="left" vertical="top" wrapText="1"/>
      <protection/>
    </xf>
    <xf numFmtId="0" fontId="76" fillId="0" borderId="0" xfId="0" applyFont="1" applyFill="1" applyBorder="1" applyAlignment="1" applyProtection="1">
      <alignment horizontal="center"/>
      <protection/>
    </xf>
    <xf numFmtId="3" fontId="76" fillId="0" borderId="0" xfId="42" applyNumberFormat="1" applyFont="1" applyFill="1" applyBorder="1" applyAlignment="1" applyProtection="1">
      <alignment horizontal="right"/>
      <protection/>
    </xf>
    <xf numFmtId="0" fontId="10" fillId="0" borderId="0" xfId="0" applyFont="1" applyFill="1" applyBorder="1" applyAlignment="1" applyProtection="1">
      <alignment horizontal="justify" vertical="top" wrapText="1"/>
      <protection/>
    </xf>
    <xf numFmtId="2" fontId="10" fillId="0" borderId="0" xfId="42" applyNumberFormat="1" applyFont="1" applyFill="1" applyBorder="1" applyAlignment="1" applyProtection="1">
      <alignment horizontal="right"/>
      <protection/>
    </xf>
    <xf numFmtId="0" fontId="9" fillId="0" borderId="10" xfId="0" applyFont="1" applyFill="1" applyBorder="1" applyAlignment="1" applyProtection="1">
      <alignment horizontal="left" vertical="top" wrapText="1"/>
      <protection/>
    </xf>
    <xf numFmtId="2" fontId="10" fillId="0" borderId="0" xfId="42" applyNumberFormat="1" applyFont="1" applyFill="1" applyBorder="1" applyAlignment="1" applyProtection="1">
      <alignment horizontal="right" vertical="top"/>
      <protection/>
    </xf>
    <xf numFmtId="4" fontId="10" fillId="0" borderId="0" xfId="42" applyNumberFormat="1" applyFont="1" applyFill="1" applyBorder="1" applyAlignment="1" applyProtection="1">
      <alignment horizontal="right" vertical="top"/>
      <protection/>
    </xf>
    <xf numFmtId="209" fontId="10" fillId="0" borderId="0" xfId="0" applyNumberFormat="1" applyFont="1" applyFill="1" applyBorder="1" applyAlignment="1" applyProtection="1">
      <alignment horizontal="right" vertical="top"/>
      <protection/>
    </xf>
    <xf numFmtId="0" fontId="9" fillId="0" borderId="0" xfId="0" applyFont="1" applyFill="1" applyBorder="1" applyAlignment="1" applyProtection="1">
      <alignment horizontal="justify" vertical="top" wrapText="1"/>
      <protection/>
    </xf>
    <xf numFmtId="0" fontId="9" fillId="0" borderId="18" xfId="0" applyFont="1" applyFill="1" applyBorder="1" applyAlignment="1" applyProtection="1">
      <alignment horizontal="left" vertical="top" wrapText="1"/>
      <protection/>
    </xf>
    <xf numFmtId="4" fontId="10"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pplyProtection="1">
      <alignment vertical="top" wrapText="1"/>
      <protection/>
    </xf>
    <xf numFmtId="209" fontId="10" fillId="0" borderId="0" xfId="0" applyNumberFormat="1" applyFont="1" applyFill="1" applyBorder="1" applyAlignment="1" applyProtection="1">
      <alignment vertical="top" wrapText="1"/>
      <protection/>
    </xf>
    <xf numFmtId="0" fontId="10" fillId="0" borderId="0" xfId="0" applyFont="1" applyFill="1" applyAlignment="1" applyProtection="1">
      <alignment horizontal="right" vertical="top" wrapText="1"/>
      <protection/>
    </xf>
    <xf numFmtId="4" fontId="10" fillId="0" borderId="0" xfId="0" applyNumberFormat="1" applyFont="1" applyFill="1" applyAlignment="1" applyProtection="1">
      <alignment horizontal="right" vertical="top" wrapText="1"/>
      <protection/>
    </xf>
    <xf numFmtId="209" fontId="10" fillId="0" borderId="0" xfId="0" applyNumberFormat="1" applyFont="1" applyFill="1" applyAlignment="1" applyProtection="1">
      <alignment horizontal="right" vertical="top" wrapText="1"/>
      <protection/>
    </xf>
    <xf numFmtId="4" fontId="10" fillId="0" borderId="0" xfId="0" applyNumberFormat="1" applyFont="1" applyFill="1" applyBorder="1" applyAlignment="1" applyProtection="1">
      <alignment horizontal="center" vertical="top" wrapText="1"/>
      <protection/>
    </xf>
    <xf numFmtId="209" fontId="10" fillId="0" borderId="0" xfId="0" applyNumberFormat="1" applyFont="1" applyFill="1" applyAlignment="1" applyProtection="1">
      <alignment vertical="top"/>
      <protection/>
    </xf>
    <xf numFmtId="1" fontId="18" fillId="0" borderId="0" xfId="0" applyNumberFormat="1" applyFont="1" applyAlignment="1">
      <alignment horizontal="justify" wrapText="1"/>
    </xf>
    <xf numFmtId="1" fontId="20" fillId="0" borderId="17" xfId="0" applyNumberFormat="1" applyFont="1" applyFill="1" applyBorder="1" applyAlignment="1">
      <alignment horizontal="center" vertical="center" wrapText="1"/>
    </xf>
    <xf numFmtId="0" fontId="20" fillId="0" borderId="19" xfId="0" applyFont="1" applyBorder="1" applyAlignment="1">
      <alignment horizontal="center" wrapText="1"/>
    </xf>
    <xf numFmtId="1" fontId="20" fillId="0" borderId="0" xfId="0" applyNumberFormat="1" applyFont="1" applyAlignment="1">
      <alignment horizontal="center"/>
    </xf>
    <xf numFmtId="1" fontId="77" fillId="0" borderId="0" xfId="0" applyNumberFormat="1" applyFont="1" applyAlignment="1">
      <alignment horizontal="center"/>
    </xf>
    <xf numFmtId="0" fontId="20" fillId="0" borderId="0" xfId="0" applyFont="1" applyBorder="1" applyAlignment="1">
      <alignment horizontal="center" wrapText="1"/>
    </xf>
    <xf numFmtId="1" fontId="20" fillId="0" borderId="15" xfId="0" applyNumberFormat="1" applyFont="1" applyBorder="1" applyAlignment="1">
      <alignment horizontal="center"/>
    </xf>
    <xf numFmtId="1" fontId="77" fillId="0" borderId="0" xfId="0" applyNumberFormat="1" applyFont="1" applyFill="1" applyAlignment="1">
      <alignment horizontal="center"/>
    </xf>
    <xf numFmtId="209" fontId="18" fillId="0" borderId="0" xfId="0" applyNumberFormat="1" applyFont="1" applyAlignment="1">
      <alignment horizontal="right"/>
    </xf>
    <xf numFmtId="209" fontId="74" fillId="0" borderId="0" xfId="0" applyNumberFormat="1" applyFont="1" applyAlignment="1">
      <alignment horizontal="right"/>
    </xf>
    <xf numFmtId="209" fontId="18" fillId="0" borderId="0" xfId="0" applyNumberFormat="1" applyFont="1" applyBorder="1" applyAlignment="1">
      <alignment horizontal="right"/>
    </xf>
    <xf numFmtId="209" fontId="18" fillId="0" borderId="15" xfId="0" applyNumberFormat="1" applyFont="1" applyBorder="1" applyAlignment="1">
      <alignment horizontal="right"/>
    </xf>
    <xf numFmtId="209" fontId="18" fillId="0" borderId="0" xfId="0" applyNumberFormat="1" applyFont="1" applyAlignment="1">
      <alignment horizontal="right" wrapText="1"/>
    </xf>
    <xf numFmtId="0" fontId="18" fillId="0" borderId="19" xfId="0" applyFont="1" applyBorder="1" applyAlignment="1">
      <alignment vertical="top" wrapText="1"/>
    </xf>
    <xf numFmtId="1" fontId="20" fillId="0" borderId="18" xfId="0" applyNumberFormat="1" applyFont="1" applyFill="1" applyBorder="1" applyAlignment="1" applyProtection="1">
      <alignment horizontal="center" vertical="top"/>
      <protection/>
    </xf>
    <xf numFmtId="1" fontId="20" fillId="0" borderId="18" xfId="0" applyNumberFormat="1" applyFont="1" applyBorder="1" applyAlignment="1" applyProtection="1">
      <alignment horizontal="center"/>
      <protection/>
    </xf>
    <xf numFmtId="1" fontId="20" fillId="0" borderId="18" xfId="0" applyNumberFormat="1" applyFont="1" applyBorder="1" applyAlignment="1" applyProtection="1">
      <alignment horizontal="center" wrapText="1"/>
      <protection/>
    </xf>
    <xf numFmtId="209" fontId="20" fillId="0" borderId="18" xfId="0" applyNumberFormat="1" applyFont="1" applyBorder="1" applyAlignment="1" applyProtection="1">
      <alignment horizontal="center" wrapText="1"/>
      <protection/>
    </xf>
    <xf numFmtId="208" fontId="20" fillId="0" borderId="0" xfId="0" applyNumberFormat="1" applyFont="1" applyAlignment="1" applyProtection="1">
      <alignment horizontal="center"/>
      <protection/>
    </xf>
    <xf numFmtId="4" fontId="20" fillId="0" borderId="0" xfId="0" applyNumberFormat="1" applyFont="1" applyAlignment="1" applyProtection="1">
      <alignment/>
      <protection/>
    </xf>
    <xf numFmtId="1" fontId="18" fillId="0" borderId="0" xfId="0" applyNumberFormat="1" applyFont="1" applyFill="1" applyAlignment="1" applyProtection="1">
      <alignment horizontal="center" vertical="top"/>
      <protection/>
    </xf>
    <xf numFmtId="1" fontId="18" fillId="0" borderId="0" xfId="0" applyNumberFormat="1" applyFont="1" applyAlignment="1" applyProtection="1">
      <alignment horizontal="right"/>
      <protection/>
    </xf>
    <xf numFmtId="1" fontId="18" fillId="0" borderId="0" xfId="0" applyNumberFormat="1" applyFont="1" applyAlignment="1" applyProtection="1">
      <alignment horizontal="center"/>
      <protection/>
    </xf>
    <xf numFmtId="0" fontId="18" fillId="0" borderId="0" xfId="0" applyFont="1" applyAlignment="1" applyProtection="1">
      <alignment/>
      <protection/>
    </xf>
    <xf numFmtId="209" fontId="18" fillId="0" borderId="0" xfId="0" applyNumberFormat="1" applyFont="1" applyFill="1" applyAlignment="1" applyProtection="1">
      <alignment horizontal="right"/>
      <protection/>
    </xf>
    <xf numFmtId="209" fontId="18" fillId="0" borderId="0" xfId="0" applyNumberFormat="1" applyFont="1" applyAlignment="1" applyProtection="1">
      <alignment horizontal="center"/>
      <protection/>
    </xf>
    <xf numFmtId="208" fontId="18" fillId="0" borderId="0" xfId="0" applyNumberFormat="1" applyFont="1" applyAlignment="1" applyProtection="1">
      <alignment horizontal="right"/>
      <protection/>
    </xf>
    <xf numFmtId="4" fontId="18" fillId="0" borderId="0" xfId="0" applyNumberFormat="1" applyFont="1" applyAlignment="1" applyProtection="1">
      <alignment/>
      <protection/>
    </xf>
    <xf numFmtId="4" fontId="20" fillId="0" borderId="0" xfId="0" applyNumberFormat="1" applyFont="1" applyFill="1" applyBorder="1" applyAlignment="1" applyProtection="1">
      <alignment/>
      <protection/>
    </xf>
    <xf numFmtId="4" fontId="20" fillId="0" borderId="0" xfId="0" applyNumberFormat="1" applyFont="1" applyFill="1" applyBorder="1" applyAlignment="1" applyProtection="1">
      <alignment horizontal="center"/>
      <protection/>
    </xf>
    <xf numFmtId="209" fontId="18" fillId="0" borderId="0" xfId="0" applyNumberFormat="1" applyFont="1" applyAlignment="1" applyProtection="1">
      <alignment horizontal="right"/>
      <protection/>
    </xf>
    <xf numFmtId="1" fontId="78" fillId="0" borderId="0" xfId="0" applyNumberFormat="1" applyFont="1" applyFill="1" applyAlignment="1" applyProtection="1">
      <alignment horizontal="center" vertical="top"/>
      <protection/>
    </xf>
    <xf numFmtId="4" fontId="79" fillId="0" borderId="0" xfId="0" applyNumberFormat="1" applyFont="1" applyFill="1" applyBorder="1" applyAlignment="1" applyProtection="1">
      <alignment/>
      <protection/>
    </xf>
    <xf numFmtId="4" fontId="79" fillId="0" borderId="0" xfId="0" applyNumberFormat="1" applyFont="1" applyFill="1" applyBorder="1" applyAlignment="1" applyProtection="1">
      <alignment horizontal="center"/>
      <protection/>
    </xf>
    <xf numFmtId="0" fontId="78" fillId="0" borderId="0" xfId="0" applyFont="1" applyAlignment="1" applyProtection="1">
      <alignment/>
      <protection/>
    </xf>
    <xf numFmtId="209" fontId="78" fillId="0" borderId="0" xfId="0" applyNumberFormat="1" applyFont="1" applyAlignment="1" applyProtection="1">
      <alignment horizontal="right"/>
      <protection/>
    </xf>
    <xf numFmtId="1" fontId="78" fillId="0" borderId="0" xfId="0" applyNumberFormat="1" applyFont="1" applyAlignment="1" applyProtection="1">
      <alignment horizontal="justify" vertical="top" wrapText="1"/>
      <protection/>
    </xf>
    <xf numFmtId="1" fontId="78" fillId="0" borderId="0" xfId="0" applyNumberFormat="1" applyFont="1" applyAlignment="1" applyProtection="1">
      <alignment horizontal="center" vertical="top" wrapText="1"/>
      <protection/>
    </xf>
    <xf numFmtId="0" fontId="78" fillId="0" borderId="0" xfId="0" applyFont="1" applyAlignment="1" applyProtection="1">
      <alignment horizontal="center"/>
      <protection/>
    </xf>
    <xf numFmtId="208" fontId="74" fillId="0" borderId="0" xfId="0" applyNumberFormat="1" applyFont="1" applyAlignment="1" applyProtection="1">
      <alignment horizontal="right"/>
      <protection/>
    </xf>
    <xf numFmtId="4" fontId="74" fillId="0" borderId="0" xfId="0" applyNumberFormat="1" applyFont="1" applyAlignment="1" applyProtection="1">
      <alignment/>
      <protection/>
    </xf>
    <xf numFmtId="1" fontId="78" fillId="0" borderId="19" xfId="0" applyNumberFormat="1" applyFont="1" applyFill="1" applyBorder="1" applyAlignment="1" applyProtection="1">
      <alignment horizontal="center" vertical="top"/>
      <protection/>
    </xf>
    <xf numFmtId="1" fontId="78" fillId="0" borderId="19" xfId="0" applyNumberFormat="1" applyFont="1" applyBorder="1" applyAlignment="1" applyProtection="1">
      <alignment horizontal="center"/>
      <protection/>
    </xf>
    <xf numFmtId="0" fontId="78" fillId="0" borderId="19" xfId="0" applyFont="1" applyBorder="1" applyAlignment="1" applyProtection="1">
      <alignment horizontal="center"/>
      <protection/>
    </xf>
    <xf numFmtId="208" fontId="74" fillId="0" borderId="0" xfId="0" applyNumberFormat="1" applyFont="1" applyBorder="1" applyAlignment="1" applyProtection="1">
      <alignment horizontal="right"/>
      <protection/>
    </xf>
    <xf numFmtId="4" fontId="74" fillId="0" borderId="0" xfId="0" applyNumberFormat="1" applyFont="1" applyBorder="1" applyAlignment="1" applyProtection="1">
      <alignment/>
      <protection/>
    </xf>
    <xf numFmtId="1" fontId="78" fillId="0" borderId="0" xfId="0" applyNumberFormat="1" applyFont="1" applyAlignment="1" applyProtection="1">
      <alignment horizontal="right"/>
      <protection/>
    </xf>
    <xf numFmtId="1" fontId="78" fillId="0" borderId="19" xfId="0" applyNumberFormat="1" applyFont="1" applyBorder="1" applyAlignment="1" applyProtection="1">
      <alignment horizontal="right"/>
      <protection/>
    </xf>
    <xf numFmtId="1" fontId="78" fillId="0" borderId="0" xfId="0" applyNumberFormat="1" applyFont="1" applyAlignment="1" applyProtection="1">
      <alignment horizontal="center"/>
      <protection/>
    </xf>
    <xf numFmtId="1" fontId="18" fillId="0" borderId="0" xfId="0" applyNumberFormat="1" applyFont="1" applyAlignment="1" applyProtection="1">
      <alignment horizontal="justify" vertical="top" wrapText="1"/>
      <protection/>
    </xf>
    <xf numFmtId="1" fontId="18" fillId="0" borderId="0" xfId="0" applyNumberFormat="1" applyFont="1" applyAlignment="1" applyProtection="1">
      <alignment horizontal="center" vertical="top" wrapText="1"/>
      <protection/>
    </xf>
    <xf numFmtId="0" fontId="18" fillId="0" borderId="0" xfId="0" applyFont="1" applyAlignment="1" applyProtection="1">
      <alignment horizontal="center"/>
      <protection/>
    </xf>
    <xf numFmtId="1" fontId="18" fillId="0" borderId="19" xfId="0" applyNumberFormat="1" applyFont="1" applyFill="1" applyBorder="1" applyAlignment="1" applyProtection="1">
      <alignment horizontal="center" vertical="top"/>
      <protection/>
    </xf>
    <xf numFmtId="1" fontId="18" fillId="0" borderId="19" xfId="0" applyNumberFormat="1" applyFont="1" applyBorder="1" applyAlignment="1" applyProtection="1">
      <alignment horizontal="right"/>
      <protection/>
    </xf>
    <xf numFmtId="1" fontId="18" fillId="0" borderId="19" xfId="0" applyNumberFormat="1" applyFont="1" applyBorder="1" applyAlignment="1" applyProtection="1">
      <alignment horizontal="center"/>
      <protection/>
    </xf>
    <xf numFmtId="0" fontId="18" fillId="0" borderId="19" xfId="0" applyFont="1" applyBorder="1" applyAlignment="1" applyProtection="1">
      <alignment horizontal="center"/>
      <protection/>
    </xf>
    <xf numFmtId="1" fontId="74" fillId="0" borderId="0" xfId="0" applyNumberFormat="1" applyFont="1" applyAlignment="1" applyProtection="1">
      <alignment horizontal="right"/>
      <protection/>
    </xf>
    <xf numFmtId="1" fontId="74" fillId="0" borderId="0" xfId="0" applyNumberFormat="1" applyFont="1" applyAlignment="1" applyProtection="1">
      <alignment horizontal="center"/>
      <protection/>
    </xf>
    <xf numFmtId="0" fontId="74" fillId="0" borderId="0" xfId="0" applyFont="1" applyAlignment="1" applyProtection="1">
      <alignment horizontal="center"/>
      <protection/>
    </xf>
    <xf numFmtId="209" fontId="74" fillId="0" borderId="0" xfId="0" applyNumberFormat="1" applyFont="1" applyAlignment="1" applyProtection="1">
      <alignment horizontal="right"/>
      <protection/>
    </xf>
    <xf numFmtId="208" fontId="78" fillId="0" borderId="0" xfId="0" applyNumberFormat="1" applyFont="1" applyAlignment="1" applyProtection="1">
      <alignment horizontal="right"/>
      <protection/>
    </xf>
    <xf numFmtId="4" fontId="78" fillId="0" borderId="0" xfId="0" applyNumberFormat="1" applyFont="1" applyAlignment="1" applyProtection="1">
      <alignment/>
      <protection/>
    </xf>
    <xf numFmtId="1" fontId="78" fillId="0" borderId="19" xfId="0" applyNumberFormat="1" applyFont="1" applyBorder="1" applyAlignment="1" applyProtection="1">
      <alignment horizontal="left"/>
      <protection/>
    </xf>
    <xf numFmtId="4" fontId="20" fillId="0" borderId="0" xfId="0" applyNumberFormat="1" applyFont="1" applyFill="1" applyBorder="1" applyAlignment="1" applyProtection="1">
      <alignment horizontal="right"/>
      <protection/>
    </xf>
    <xf numFmtId="208" fontId="77" fillId="0" borderId="0" xfId="0" applyNumberFormat="1" applyFont="1" applyAlignment="1" applyProtection="1">
      <alignment horizontal="right"/>
      <protection/>
    </xf>
    <xf numFmtId="4" fontId="77" fillId="0" borderId="0" xfId="0" applyNumberFormat="1" applyFont="1" applyFill="1" applyBorder="1" applyAlignment="1" applyProtection="1">
      <alignment horizontal="right"/>
      <protection/>
    </xf>
    <xf numFmtId="0" fontId="80" fillId="0" borderId="0" xfId="0" applyFont="1" applyAlignment="1" applyProtection="1">
      <alignment/>
      <protection/>
    </xf>
    <xf numFmtId="0" fontId="80" fillId="0" borderId="0" xfId="0" applyFont="1" applyAlignment="1" applyProtection="1">
      <alignment horizontal="center"/>
      <protection/>
    </xf>
    <xf numFmtId="209" fontId="80" fillId="0" borderId="0" xfId="0" applyNumberFormat="1" applyFont="1" applyAlignment="1" applyProtection="1">
      <alignment/>
      <protection/>
    </xf>
    <xf numFmtId="1" fontId="74" fillId="0" borderId="0" xfId="0" applyNumberFormat="1" applyFont="1" applyFill="1" applyAlignment="1" applyProtection="1">
      <alignment horizontal="center" vertical="top"/>
      <protection/>
    </xf>
    <xf numFmtId="4" fontId="20" fillId="0" borderId="0" xfId="0" applyNumberFormat="1" applyFont="1" applyBorder="1" applyAlignment="1" applyProtection="1">
      <alignment horizontal="left"/>
      <protection/>
    </xf>
    <xf numFmtId="4" fontId="77" fillId="0" borderId="0" xfId="0" applyNumberFormat="1" applyFont="1" applyBorder="1" applyAlignment="1" applyProtection="1">
      <alignment horizontal="center"/>
      <protection/>
    </xf>
    <xf numFmtId="0" fontId="74" fillId="0" borderId="0" xfId="0" applyFont="1" applyAlignment="1" applyProtection="1">
      <alignment/>
      <protection/>
    </xf>
    <xf numFmtId="4" fontId="77" fillId="0" borderId="0" xfId="0" applyNumberFormat="1" applyFont="1" applyFill="1" applyBorder="1" applyAlignment="1" applyProtection="1">
      <alignment horizontal="center"/>
      <protection/>
    </xf>
    <xf numFmtId="4" fontId="78" fillId="0" borderId="0" xfId="0" applyNumberFormat="1" applyFont="1" applyFill="1" applyBorder="1" applyAlignment="1" applyProtection="1">
      <alignment horizontal="justify" vertical="top" wrapText="1"/>
      <protection/>
    </xf>
    <xf numFmtId="4" fontId="78" fillId="0" borderId="0" xfId="0" applyNumberFormat="1" applyFont="1" applyFill="1" applyBorder="1" applyAlignment="1" applyProtection="1">
      <alignment horizontal="center" wrapText="1"/>
      <protection/>
    </xf>
    <xf numFmtId="1" fontId="78" fillId="0" borderId="19" xfId="0" applyNumberFormat="1" applyFont="1" applyBorder="1" applyAlignment="1" applyProtection="1">
      <alignment horizontal="right" vertical="top" wrapText="1"/>
      <protection/>
    </xf>
    <xf numFmtId="4" fontId="74" fillId="0" borderId="0" xfId="0" applyNumberFormat="1" applyFont="1" applyFill="1" applyBorder="1" applyAlignment="1" applyProtection="1">
      <alignment horizontal="right" vertical="top" wrapText="1"/>
      <protection/>
    </xf>
    <xf numFmtId="4" fontId="74" fillId="0" borderId="0" xfId="0" applyNumberFormat="1" applyFont="1" applyFill="1" applyBorder="1" applyAlignment="1" applyProtection="1">
      <alignment horizontal="center" wrapText="1"/>
      <protection/>
    </xf>
    <xf numFmtId="4" fontId="18" fillId="0" borderId="0" xfId="0" applyNumberFormat="1" applyFont="1" applyFill="1" applyBorder="1" applyAlignment="1" applyProtection="1">
      <alignment horizontal="justify" vertical="top" wrapText="1"/>
      <protection/>
    </xf>
    <xf numFmtId="4" fontId="18" fillId="0" borderId="0" xfId="0" applyNumberFormat="1" applyFont="1" applyFill="1" applyBorder="1" applyAlignment="1" applyProtection="1">
      <alignment horizontal="center" wrapText="1"/>
      <protection/>
    </xf>
    <xf numFmtId="1" fontId="18" fillId="0" borderId="19" xfId="0" applyNumberFormat="1" applyFont="1" applyBorder="1" applyAlignment="1" applyProtection="1">
      <alignment horizontal="right" vertical="top" wrapText="1"/>
      <protection/>
    </xf>
    <xf numFmtId="1" fontId="74" fillId="0" borderId="0" xfId="0" applyNumberFormat="1" applyFont="1" applyAlignment="1" applyProtection="1">
      <alignment horizontal="right" vertical="top" wrapText="1"/>
      <protection/>
    </xf>
    <xf numFmtId="1" fontId="74" fillId="0" borderId="0" xfId="0" applyNumberFormat="1" applyFont="1" applyAlignment="1" applyProtection="1">
      <alignment horizontal="right" wrapText="1"/>
      <protection/>
    </xf>
    <xf numFmtId="1" fontId="18" fillId="0" borderId="19" xfId="0" applyNumberFormat="1" applyFont="1" applyBorder="1" applyAlignment="1" applyProtection="1">
      <alignment horizontal="center" wrapText="1"/>
      <protection/>
    </xf>
    <xf numFmtId="1" fontId="18" fillId="0" borderId="19" xfId="0" applyNumberFormat="1" applyFont="1" applyBorder="1" applyAlignment="1" applyProtection="1">
      <alignment horizontal="right" wrapText="1"/>
      <protection/>
    </xf>
    <xf numFmtId="0" fontId="80"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209" fontId="0" fillId="0" borderId="0" xfId="0" applyNumberFormat="1" applyFont="1" applyAlignment="1" applyProtection="1">
      <alignment/>
      <protection/>
    </xf>
    <xf numFmtId="208" fontId="20" fillId="0" borderId="0" xfId="0" applyNumberFormat="1" applyFont="1" applyAlignment="1" applyProtection="1">
      <alignment horizontal="right"/>
      <protection/>
    </xf>
    <xf numFmtId="4" fontId="20" fillId="0" borderId="0" xfId="0" applyNumberFormat="1" applyFont="1" applyBorder="1" applyAlignment="1" applyProtection="1">
      <alignment horizontal="center"/>
      <protection/>
    </xf>
    <xf numFmtId="1" fontId="18" fillId="0" borderId="0" xfId="0" applyNumberFormat="1" applyFont="1" applyFill="1" applyBorder="1" applyAlignment="1" applyProtection="1">
      <alignment horizontal="center" vertical="top"/>
      <protection/>
    </xf>
    <xf numFmtId="0" fontId="18" fillId="0" borderId="0" xfId="0" applyFont="1" applyBorder="1" applyAlignment="1" applyProtection="1">
      <alignment horizontal="justify" vertical="top" wrapText="1"/>
      <protection/>
    </xf>
    <xf numFmtId="0" fontId="18" fillId="0" borderId="0" xfId="0" applyFont="1" applyBorder="1" applyAlignment="1" applyProtection="1">
      <alignment horizontal="center"/>
      <protection/>
    </xf>
    <xf numFmtId="0" fontId="18" fillId="0" borderId="0" xfId="0" applyFont="1" applyBorder="1" applyAlignment="1" applyProtection="1">
      <alignment/>
      <protection/>
    </xf>
    <xf numFmtId="209" fontId="18" fillId="0" borderId="0" xfId="0" applyNumberFormat="1" applyFont="1" applyBorder="1" applyAlignment="1" applyProtection="1">
      <alignment/>
      <protection/>
    </xf>
    <xf numFmtId="0" fontId="29" fillId="0" borderId="0" xfId="0" applyFont="1" applyAlignment="1" applyProtection="1">
      <alignment/>
      <protection/>
    </xf>
    <xf numFmtId="0" fontId="28" fillId="0" borderId="0" xfId="0" applyFont="1" applyBorder="1" applyAlignment="1" applyProtection="1" quotePrefix="1">
      <alignment horizontal="justify" vertical="top" wrapText="1"/>
      <protection/>
    </xf>
    <xf numFmtId="0" fontId="29" fillId="0" borderId="0" xfId="0" applyFont="1" applyFill="1" applyBorder="1" applyAlignment="1" applyProtection="1">
      <alignment horizontal="center"/>
      <protection/>
    </xf>
    <xf numFmtId="0" fontId="28" fillId="0" borderId="0" xfId="0" applyFont="1" applyBorder="1" applyAlignment="1" applyProtection="1">
      <alignment horizontal="justify" vertical="top" wrapText="1"/>
      <protection/>
    </xf>
    <xf numFmtId="0" fontId="29" fillId="0" borderId="19" xfId="0" applyFont="1" applyFill="1" applyBorder="1" applyAlignment="1" applyProtection="1">
      <alignment horizontal="center"/>
      <protection/>
    </xf>
    <xf numFmtId="0" fontId="28" fillId="0" borderId="19" xfId="0" applyFont="1" applyBorder="1" applyAlignment="1" applyProtection="1" quotePrefix="1">
      <alignment horizontal="justify" vertical="top" wrapText="1"/>
      <protection/>
    </xf>
    <xf numFmtId="1" fontId="18" fillId="0" borderId="0" xfId="0" applyNumberFormat="1" applyFont="1" applyFill="1" applyAlignment="1" applyProtection="1">
      <alignment vertical="top"/>
      <protection/>
    </xf>
    <xf numFmtId="0" fontId="18" fillId="0" borderId="0" xfId="0" applyFont="1" applyAlignment="1" applyProtection="1">
      <alignment horizontal="center" wrapText="1"/>
      <protection/>
    </xf>
    <xf numFmtId="1" fontId="18" fillId="0" borderId="19" xfId="0" applyNumberFormat="1" applyFont="1" applyFill="1" applyBorder="1" applyAlignment="1" applyProtection="1">
      <alignment vertical="top"/>
      <protection/>
    </xf>
    <xf numFmtId="1" fontId="18" fillId="0" borderId="0" xfId="0" applyNumberFormat="1" applyFont="1" applyAlignment="1" applyProtection="1">
      <alignment horizontal="center" wrapText="1"/>
      <protection/>
    </xf>
    <xf numFmtId="0" fontId="18" fillId="0" borderId="0" xfId="0" applyFont="1" applyAlignment="1" applyProtection="1">
      <alignment horizontal="justify" vertical="top" wrapText="1"/>
      <protection/>
    </xf>
    <xf numFmtId="1" fontId="18" fillId="0" borderId="19" xfId="0" applyNumberFormat="1" applyFont="1" applyBorder="1" applyAlignment="1" applyProtection="1">
      <alignment horizontal="left"/>
      <protection/>
    </xf>
    <xf numFmtId="1" fontId="18" fillId="0" borderId="0" xfId="0" applyNumberFormat="1" applyFont="1" applyAlignment="1" applyProtection="1">
      <alignment horizontal="left"/>
      <protection/>
    </xf>
    <xf numFmtId="1" fontId="18" fillId="0" borderId="0" xfId="0" applyNumberFormat="1" applyFont="1" applyAlignment="1" applyProtection="1">
      <alignment horizontal="left" vertical="top" wrapText="1"/>
      <protection/>
    </xf>
    <xf numFmtId="1" fontId="18" fillId="0" borderId="19" xfId="0" applyNumberFormat="1" applyFont="1" applyBorder="1" applyAlignment="1" applyProtection="1">
      <alignment horizontal="left" vertical="top"/>
      <protection/>
    </xf>
    <xf numFmtId="4" fontId="18" fillId="0" borderId="0" xfId="0" applyNumberFormat="1" applyFont="1" applyFill="1" applyBorder="1" applyAlignment="1" applyProtection="1">
      <alignment horizontal="left" vertical="top" wrapText="1"/>
      <protection/>
    </xf>
    <xf numFmtId="4" fontId="20" fillId="0" borderId="0" xfId="0" applyNumberFormat="1" applyFont="1" applyFill="1" applyBorder="1" applyAlignment="1" applyProtection="1">
      <alignment horizontal="left" vertical="top"/>
      <protection/>
    </xf>
    <xf numFmtId="1" fontId="18" fillId="0" borderId="0" xfId="0" applyNumberFormat="1" applyFont="1" applyAlignment="1" applyProtection="1">
      <alignment horizontal="right" wrapText="1"/>
      <protection/>
    </xf>
    <xf numFmtId="1" fontId="18" fillId="0" borderId="0" xfId="0" applyNumberFormat="1" applyFont="1" applyAlignment="1" applyProtection="1">
      <alignment vertical="top" wrapText="1"/>
      <protection/>
    </xf>
    <xf numFmtId="4" fontId="18" fillId="0" borderId="19" xfId="0" applyNumberFormat="1" applyFont="1" applyFill="1" applyBorder="1" applyAlignment="1" applyProtection="1">
      <alignment/>
      <protection/>
    </xf>
    <xf numFmtId="4" fontId="18" fillId="0" borderId="0" xfId="0" applyNumberFormat="1" applyFont="1" applyFill="1" applyAlignment="1" applyProtection="1">
      <alignment/>
      <protection/>
    </xf>
    <xf numFmtId="1" fontId="18" fillId="0" borderId="0" xfId="0" applyNumberFormat="1" applyFont="1" applyAlignment="1" applyProtection="1">
      <alignment horizontal="justify" wrapText="1"/>
      <protection/>
    </xf>
    <xf numFmtId="4" fontId="18" fillId="0" borderId="0" xfId="0" applyNumberFormat="1" applyFont="1" applyAlignment="1" applyProtection="1">
      <alignment horizontal="center"/>
      <protection/>
    </xf>
    <xf numFmtId="4" fontId="20" fillId="0" borderId="0" xfId="0" applyNumberFormat="1" applyFont="1" applyFill="1" applyBorder="1" applyAlignment="1" applyProtection="1">
      <alignment horizontal="left"/>
      <protection/>
    </xf>
    <xf numFmtId="0" fontId="18" fillId="0" borderId="0" xfId="0" applyFont="1" applyFill="1" applyAlignment="1" applyProtection="1">
      <alignment horizontal="center"/>
      <protection/>
    </xf>
    <xf numFmtId="208" fontId="18" fillId="0" borderId="0" xfId="0" applyNumberFormat="1" applyFont="1" applyFill="1" applyAlignment="1" applyProtection="1">
      <alignment horizontal="right"/>
      <protection/>
    </xf>
    <xf numFmtId="209" fontId="18" fillId="0" borderId="0" xfId="0" applyNumberFormat="1" applyFont="1" applyFill="1" applyAlignment="1" applyProtection="1">
      <alignment horizontal="center"/>
      <protection/>
    </xf>
    <xf numFmtId="1" fontId="18" fillId="0" borderId="0" xfId="0" applyNumberFormat="1" applyFont="1" applyFill="1" applyAlignment="1" applyProtection="1">
      <alignment horizontal="justify" vertical="top" wrapText="1"/>
      <protection/>
    </xf>
    <xf numFmtId="1" fontId="18" fillId="0" borderId="19" xfId="0" applyNumberFormat="1" applyFont="1" applyFill="1" applyBorder="1" applyAlignment="1" applyProtection="1">
      <alignment horizontal="right"/>
      <protection/>
    </xf>
    <xf numFmtId="1" fontId="18" fillId="0" borderId="19" xfId="0" applyNumberFormat="1" applyFont="1" applyFill="1" applyBorder="1" applyAlignment="1" applyProtection="1">
      <alignment horizontal="center"/>
      <protection/>
    </xf>
    <xf numFmtId="0" fontId="18" fillId="0" borderId="19" xfId="0" applyFont="1" applyFill="1" applyBorder="1" applyAlignment="1" applyProtection="1">
      <alignment horizontal="center"/>
      <protection/>
    </xf>
    <xf numFmtId="1" fontId="18" fillId="0" borderId="0" xfId="0" applyNumberFormat="1" applyFont="1" applyFill="1" applyAlignment="1" applyProtection="1">
      <alignment horizontal="right"/>
      <protection/>
    </xf>
    <xf numFmtId="1" fontId="18" fillId="0" borderId="0" xfId="0" applyNumberFormat="1" applyFont="1" applyFill="1" applyAlignment="1" applyProtection="1">
      <alignment horizontal="center"/>
      <protection/>
    </xf>
    <xf numFmtId="1" fontId="18" fillId="0" borderId="0" xfId="0" applyNumberFormat="1" applyFont="1" applyFill="1" applyAlignment="1" applyProtection="1">
      <alignment vertical="top" wrapText="1"/>
      <protection/>
    </xf>
    <xf numFmtId="4" fontId="18" fillId="0" borderId="0" xfId="0" applyNumberFormat="1" applyFont="1" applyFill="1" applyAlignment="1" applyProtection="1">
      <alignment horizontal="center"/>
      <protection/>
    </xf>
    <xf numFmtId="209" fontId="18" fillId="0" borderId="0" xfId="0" applyNumberFormat="1" applyFont="1" applyFill="1" applyAlignment="1" applyProtection="1">
      <alignment/>
      <protection/>
    </xf>
    <xf numFmtId="1" fontId="18" fillId="0" borderId="19" xfId="0" applyNumberFormat="1" applyFont="1" applyFill="1" applyBorder="1" applyAlignment="1" applyProtection="1">
      <alignment horizontal="justify" vertical="top" wrapText="1"/>
      <protection/>
    </xf>
    <xf numFmtId="1" fontId="74" fillId="0" borderId="0" xfId="0" applyNumberFormat="1" applyFont="1" applyFill="1" applyAlignment="1" applyProtection="1">
      <alignment horizontal="justify" vertical="top" wrapText="1"/>
      <protection/>
    </xf>
    <xf numFmtId="208" fontId="74" fillId="0" borderId="0" xfId="0" applyNumberFormat="1" applyFont="1" applyFill="1" applyAlignment="1" applyProtection="1">
      <alignment horizontal="right"/>
      <protection/>
    </xf>
    <xf numFmtId="4" fontId="74" fillId="0" borderId="0" xfId="0" applyNumberFormat="1" applyFont="1" applyFill="1" applyAlignment="1" applyProtection="1">
      <alignment horizontal="center"/>
      <protection/>
    </xf>
    <xf numFmtId="4" fontId="74" fillId="0" borderId="0" xfId="0" applyNumberFormat="1" applyFont="1" applyFill="1" applyAlignment="1" applyProtection="1">
      <alignment/>
      <protection/>
    </xf>
    <xf numFmtId="209" fontId="74" fillId="0" borderId="0" xfId="0" applyNumberFormat="1" applyFont="1" applyFill="1" applyAlignment="1" applyProtection="1">
      <alignment/>
      <protection/>
    </xf>
    <xf numFmtId="1" fontId="18" fillId="0" borderId="19" xfId="0" applyNumberFormat="1" applyFont="1" applyFill="1" applyBorder="1" applyAlignment="1" applyProtection="1">
      <alignment vertical="top" wrapText="1"/>
      <protection/>
    </xf>
    <xf numFmtId="1" fontId="18" fillId="0" borderId="0" xfId="0" applyNumberFormat="1" applyFont="1" applyFill="1" applyAlignment="1" applyProtection="1">
      <alignment horizontal="left" vertical="top" wrapText="1"/>
      <protection/>
    </xf>
    <xf numFmtId="3" fontId="18" fillId="0" borderId="19" xfId="0" applyNumberFormat="1" applyFont="1" applyFill="1" applyBorder="1" applyAlignment="1" applyProtection="1">
      <alignment horizontal="center"/>
      <protection/>
    </xf>
    <xf numFmtId="1" fontId="18" fillId="0" borderId="0" xfId="0" applyNumberFormat="1" applyFont="1" applyFill="1" applyAlignment="1" applyProtection="1">
      <alignment/>
      <protection/>
    </xf>
    <xf numFmtId="3" fontId="18" fillId="0" borderId="0" xfId="0" applyNumberFormat="1" applyFont="1" applyFill="1" applyAlignment="1" applyProtection="1">
      <alignment horizontal="center"/>
      <protection/>
    </xf>
    <xf numFmtId="0" fontId="18" fillId="0" borderId="0" xfId="0" applyFont="1" applyFill="1" applyAlignment="1" applyProtection="1">
      <alignment vertical="top" wrapText="1"/>
      <protection/>
    </xf>
    <xf numFmtId="1" fontId="18" fillId="0" borderId="19" xfId="0" applyNumberFormat="1" applyFont="1" applyFill="1" applyBorder="1" applyAlignment="1" applyProtection="1">
      <alignment horizontal="right" vertical="top" wrapText="1"/>
      <protection/>
    </xf>
    <xf numFmtId="1" fontId="18" fillId="0" borderId="0" xfId="0" applyNumberFormat="1" applyFont="1" applyAlignment="1" applyProtection="1">
      <alignment horizontal="right" vertical="top" wrapText="1"/>
      <protection/>
    </xf>
    <xf numFmtId="1" fontId="18" fillId="0" borderId="0" xfId="0" applyNumberFormat="1" applyFont="1" applyFill="1" applyAlignment="1" applyProtection="1">
      <alignment horizontal="right" vertical="top" wrapText="1"/>
      <protection/>
    </xf>
    <xf numFmtId="0" fontId="18" fillId="0" borderId="19" xfId="0" applyFont="1" applyFill="1" applyBorder="1" applyAlignment="1" applyProtection="1" quotePrefix="1">
      <alignment horizontal="left" vertical="top" wrapText="1"/>
      <protection/>
    </xf>
    <xf numFmtId="1" fontId="18" fillId="0" borderId="0" xfId="0" applyNumberFormat="1" applyFont="1" applyFill="1" applyAlignment="1" applyProtection="1">
      <alignment horizontal="left" vertical="top"/>
      <protection/>
    </xf>
    <xf numFmtId="1" fontId="18" fillId="0" borderId="19" xfId="0" applyNumberFormat="1" applyFont="1" applyFill="1" applyBorder="1" applyAlignment="1" applyProtection="1" quotePrefix="1">
      <alignment horizontal="left" vertical="top" wrapText="1"/>
      <protection/>
    </xf>
    <xf numFmtId="1" fontId="18" fillId="0" borderId="19" xfId="0" applyNumberFormat="1" applyFont="1" applyFill="1" applyBorder="1" applyAlignment="1" applyProtection="1">
      <alignment horizontal="left" vertical="top"/>
      <protection/>
    </xf>
    <xf numFmtId="1" fontId="18" fillId="0" borderId="0" xfId="0" applyNumberFormat="1" applyFont="1" applyBorder="1" applyAlignment="1" applyProtection="1">
      <alignment horizontal="justify" vertical="top" wrapText="1"/>
      <protection/>
    </xf>
    <xf numFmtId="1" fontId="18" fillId="0" borderId="0" xfId="0" applyNumberFormat="1" applyFont="1" applyAlignment="1" applyProtection="1">
      <alignment horizontal="center" vertical="top"/>
      <protection/>
    </xf>
    <xf numFmtId="208" fontId="81" fillId="0" borderId="0" xfId="0" applyNumberFormat="1" applyFont="1" applyAlignment="1" applyProtection="1">
      <alignment horizontal="right"/>
      <protection/>
    </xf>
    <xf numFmtId="4" fontId="81" fillId="0" borderId="0" xfId="0" applyNumberFormat="1" applyFont="1" applyAlignment="1" applyProtection="1">
      <alignment/>
      <protection/>
    </xf>
    <xf numFmtId="1" fontId="18" fillId="0" borderId="19" xfId="0" applyNumberFormat="1" applyFont="1" applyBorder="1" applyAlignment="1" applyProtection="1">
      <alignment horizontal="center" vertical="top"/>
      <protection/>
    </xf>
    <xf numFmtId="1" fontId="81" fillId="0" borderId="0" xfId="0" applyNumberFormat="1" applyFont="1" applyAlignment="1" applyProtection="1">
      <alignment horizontal="right"/>
      <protection/>
    </xf>
    <xf numFmtId="1" fontId="81" fillId="0" borderId="0" xfId="0" applyNumberFormat="1" applyFont="1" applyAlignment="1" applyProtection="1">
      <alignment horizontal="center"/>
      <protection/>
    </xf>
    <xf numFmtId="0" fontId="81" fillId="0" borderId="0" xfId="0" applyFont="1" applyAlignment="1" applyProtection="1">
      <alignment horizontal="center"/>
      <protection/>
    </xf>
    <xf numFmtId="209" fontId="81" fillId="0" borderId="0" xfId="0" applyNumberFormat="1" applyFont="1" applyAlignment="1" applyProtection="1">
      <alignment horizontal="right"/>
      <protection/>
    </xf>
    <xf numFmtId="1" fontId="20" fillId="0" borderId="0" xfId="0" applyNumberFormat="1" applyFont="1" applyFill="1" applyAlignment="1" applyProtection="1">
      <alignment horizontal="center" vertical="top"/>
      <protection/>
    </xf>
    <xf numFmtId="4" fontId="20" fillId="0" borderId="0" xfId="0" applyNumberFormat="1" applyFont="1" applyBorder="1" applyAlignment="1" applyProtection="1">
      <alignment/>
      <protection/>
    </xf>
    <xf numFmtId="4" fontId="30" fillId="0" borderId="0" xfId="0" applyNumberFormat="1" applyFont="1" applyFill="1" applyBorder="1" applyAlignment="1" applyProtection="1">
      <alignment horizontal="justify" vertical="top" wrapText="1"/>
      <protection/>
    </xf>
    <xf numFmtId="1" fontId="18" fillId="0" borderId="19" xfId="0" applyNumberFormat="1" applyFont="1" applyFill="1" applyBorder="1" applyAlignment="1" applyProtection="1">
      <alignment horizontal="right" wrapText="1"/>
      <protection/>
    </xf>
    <xf numFmtId="1" fontId="18" fillId="0" borderId="0" xfId="0" applyNumberFormat="1" applyFont="1" applyFill="1" applyAlignment="1" applyProtection="1">
      <alignment horizontal="right" wrapText="1"/>
      <protection/>
    </xf>
    <xf numFmtId="1" fontId="18" fillId="0" borderId="0" xfId="0" applyNumberFormat="1" applyFont="1" applyFill="1" applyAlignment="1" applyProtection="1">
      <alignment horizontal="center" vertical="top" wrapText="1"/>
      <protection/>
    </xf>
    <xf numFmtId="208" fontId="20" fillId="0" borderId="0" xfId="0" applyNumberFormat="1" applyFont="1" applyFill="1" applyAlignment="1" applyProtection="1">
      <alignment horizontal="right"/>
      <protection/>
    </xf>
    <xf numFmtId="0" fontId="18" fillId="0" borderId="0" xfId="0" applyFont="1" applyAlignment="1" applyProtection="1">
      <alignment horizontal="left" vertical="top" wrapText="1"/>
      <protection/>
    </xf>
    <xf numFmtId="0" fontId="18" fillId="0" borderId="0" xfId="0" applyFont="1" applyAlignment="1" applyProtection="1">
      <alignment horizontal="center" vertical="top" wrapText="1"/>
      <protection/>
    </xf>
    <xf numFmtId="0" fontId="18" fillId="0" borderId="19" xfId="0" applyFont="1" applyBorder="1" applyAlignment="1" applyProtection="1">
      <alignment horizontal="right" vertical="top" wrapText="1"/>
      <protection/>
    </xf>
    <xf numFmtId="0" fontId="18" fillId="0" borderId="0" xfId="0" applyFont="1" applyAlignment="1" applyProtection="1">
      <alignment horizontal="right" vertical="top" wrapText="1"/>
      <protection/>
    </xf>
    <xf numFmtId="0" fontId="18" fillId="0" borderId="0" xfId="0" applyFont="1" applyFill="1" applyBorder="1" applyAlignment="1" applyProtection="1">
      <alignment horizontal="justify" vertical="top"/>
      <protection/>
    </xf>
    <xf numFmtId="208" fontId="18" fillId="0" borderId="0" xfId="0" applyNumberFormat="1" applyFont="1" applyBorder="1" applyAlignment="1" applyProtection="1">
      <alignment horizontal="right"/>
      <protection/>
    </xf>
    <xf numFmtId="208" fontId="20" fillId="0" borderId="0" xfId="0" applyNumberFormat="1" applyFont="1" applyBorder="1" applyAlignment="1" applyProtection="1">
      <alignment horizontal="right"/>
      <protection/>
    </xf>
    <xf numFmtId="208" fontId="31" fillId="0" borderId="0" xfId="0" applyNumberFormat="1" applyFont="1" applyBorder="1" applyAlignment="1" applyProtection="1">
      <alignment horizontal="right"/>
      <protection/>
    </xf>
    <xf numFmtId="4" fontId="18" fillId="0" borderId="0" xfId="0" applyNumberFormat="1" applyFont="1" applyBorder="1" applyAlignment="1" applyProtection="1">
      <alignment/>
      <protection/>
    </xf>
    <xf numFmtId="1" fontId="18" fillId="0" borderId="0" xfId="0" applyNumberFormat="1" applyFont="1" applyFill="1" applyBorder="1" applyAlignment="1" applyProtection="1">
      <alignment horizontal="center"/>
      <protection/>
    </xf>
    <xf numFmtId="0" fontId="20" fillId="0" borderId="18" xfId="0" applyFont="1" applyBorder="1" applyAlignment="1" applyProtection="1">
      <alignment vertical="center"/>
      <protection/>
    </xf>
    <xf numFmtId="0" fontId="20" fillId="0" borderId="0" xfId="0" applyFont="1" applyBorder="1" applyAlignment="1" applyProtection="1">
      <alignment horizontal="center" vertical="center"/>
      <protection/>
    </xf>
    <xf numFmtId="209" fontId="18" fillId="0" borderId="0" xfId="0" applyNumberFormat="1" applyFont="1" applyBorder="1" applyAlignment="1" applyProtection="1">
      <alignment horizontal="right"/>
      <protection/>
    </xf>
    <xf numFmtId="0" fontId="18" fillId="0" borderId="0" xfId="0" applyFont="1" applyFill="1" applyBorder="1" applyAlignment="1" applyProtection="1">
      <alignment horizontal="center" vertical="center"/>
      <protection/>
    </xf>
    <xf numFmtId="4" fontId="18" fillId="0" borderId="0" xfId="0" applyNumberFormat="1" applyFont="1" applyBorder="1" applyAlignment="1" applyProtection="1">
      <alignment horizontal="center"/>
      <protection/>
    </xf>
    <xf numFmtId="0" fontId="18" fillId="0" borderId="0" xfId="0" applyFont="1" applyBorder="1" applyAlignment="1" applyProtection="1">
      <alignment vertical="center"/>
      <protection/>
    </xf>
    <xf numFmtId="209" fontId="18" fillId="0" borderId="0" xfId="0" applyNumberFormat="1" applyFont="1" applyBorder="1" applyAlignment="1" applyProtection="1">
      <alignment horizontal="right" vertical="center"/>
      <protection/>
    </xf>
    <xf numFmtId="0" fontId="20" fillId="0" borderId="19" xfId="0" applyFont="1" applyFill="1" applyBorder="1" applyAlignment="1" applyProtection="1">
      <alignment horizontal="center" vertical="center"/>
      <protection/>
    </xf>
    <xf numFmtId="0" fontId="20" fillId="0" borderId="19" xfId="0" applyFont="1" applyBorder="1" applyAlignment="1" applyProtection="1">
      <alignment vertical="center"/>
      <protection/>
    </xf>
    <xf numFmtId="0" fontId="20" fillId="0" borderId="19" xfId="0" applyFont="1" applyBorder="1" applyAlignment="1" applyProtection="1">
      <alignment horizontal="center" vertical="center"/>
      <protection/>
    </xf>
    <xf numFmtId="0" fontId="18" fillId="0" borderId="19" xfId="0" applyFont="1" applyBorder="1" applyAlignment="1" applyProtection="1">
      <alignment vertical="center"/>
      <protection/>
    </xf>
    <xf numFmtId="209" fontId="18" fillId="0" borderId="19" xfId="0" applyNumberFormat="1" applyFont="1" applyBorder="1" applyAlignment="1" applyProtection="1">
      <alignment horizontal="right" vertical="center"/>
      <protection/>
    </xf>
    <xf numFmtId="0" fontId="20" fillId="0" borderId="23" xfId="0" applyFont="1" applyFill="1" applyBorder="1" applyAlignment="1" applyProtection="1">
      <alignment horizontal="center"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horizontal="center" vertical="center"/>
      <protection/>
    </xf>
    <xf numFmtId="0" fontId="18" fillId="0" borderId="23" xfId="0" applyFont="1" applyBorder="1" applyAlignment="1" applyProtection="1">
      <alignment vertical="center"/>
      <protection/>
    </xf>
    <xf numFmtId="209" fontId="18" fillId="0" borderId="23" xfId="0" applyNumberFormat="1" applyFont="1" applyBorder="1" applyAlignment="1" applyProtection="1">
      <alignment horizontal="right" vertical="center"/>
      <protection/>
    </xf>
    <xf numFmtId="209" fontId="18" fillId="0" borderId="0" xfId="0" applyNumberFormat="1" applyFont="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18" fillId="0" borderId="0" xfId="0" applyFont="1" applyFill="1" applyBorder="1" applyAlignment="1" applyProtection="1">
      <alignment/>
      <protection/>
    </xf>
    <xf numFmtId="0" fontId="20" fillId="0" borderId="18" xfId="0" applyFont="1" applyBorder="1" applyAlignment="1" applyProtection="1">
      <alignment/>
      <protection/>
    </xf>
    <xf numFmtId="209" fontId="20" fillId="0" borderId="0" xfId="0" applyNumberFormat="1" applyFont="1" applyBorder="1" applyAlignment="1" applyProtection="1">
      <alignment horizontal="right" vertical="center"/>
      <protection/>
    </xf>
    <xf numFmtId="1" fontId="18" fillId="0" borderId="0" xfId="0" applyNumberFormat="1" applyFont="1" applyFill="1" applyBorder="1" applyAlignment="1" applyProtection="1">
      <alignment vertical="top"/>
      <protection/>
    </xf>
    <xf numFmtId="0" fontId="18" fillId="0" borderId="0" xfId="0" applyFont="1" applyBorder="1" applyAlignment="1" applyProtection="1">
      <alignment wrapText="1"/>
      <protection/>
    </xf>
    <xf numFmtId="3" fontId="18" fillId="0" borderId="0" xfId="0" applyNumberFormat="1" applyFont="1" applyBorder="1" applyAlignment="1" applyProtection="1">
      <alignment horizontal="center" vertical="center"/>
      <protection/>
    </xf>
    <xf numFmtId="1" fontId="18" fillId="0" borderId="0" xfId="0" applyNumberFormat="1" applyFont="1" applyAlignment="1" applyProtection="1">
      <alignment/>
      <protection/>
    </xf>
    <xf numFmtId="0" fontId="18" fillId="0" borderId="0" xfId="0" applyFont="1" applyBorder="1" applyAlignment="1" applyProtection="1">
      <alignment horizontal="center" wrapText="1"/>
      <protection/>
    </xf>
    <xf numFmtId="1" fontId="18" fillId="0" borderId="0" xfId="0" applyNumberFormat="1" applyFont="1" applyBorder="1" applyAlignment="1" applyProtection="1">
      <alignment horizontal="center"/>
      <protection/>
    </xf>
    <xf numFmtId="0" fontId="18" fillId="0" borderId="0" xfId="0" applyFont="1" applyAlignment="1" applyProtection="1">
      <alignment wrapText="1"/>
      <protection/>
    </xf>
    <xf numFmtId="1" fontId="18" fillId="0" borderId="0" xfId="0" applyNumberFormat="1" applyFont="1" applyAlignment="1" applyProtection="1">
      <alignment wrapText="1"/>
      <protection/>
    </xf>
    <xf numFmtId="0" fontId="20" fillId="0" borderId="0" xfId="0" applyFont="1" applyAlignment="1" applyProtection="1">
      <alignment/>
      <protection/>
    </xf>
    <xf numFmtId="4" fontId="18" fillId="0" borderId="19" xfId="0" applyNumberFormat="1" applyFont="1" applyBorder="1" applyAlignment="1" applyProtection="1">
      <alignment/>
      <protection/>
    </xf>
    <xf numFmtId="1" fontId="20" fillId="0" borderId="18" xfId="0" applyNumberFormat="1" applyFont="1" applyBorder="1" applyAlignment="1" applyProtection="1">
      <alignment horizontal="center" vertical="center"/>
      <protection/>
    </xf>
    <xf numFmtId="4" fontId="20" fillId="0" borderId="19" xfId="0" applyNumberFormat="1" applyFont="1" applyBorder="1" applyAlignment="1" applyProtection="1">
      <alignment horizontal="left"/>
      <protection/>
    </xf>
    <xf numFmtId="4" fontId="20" fillId="0" borderId="19" xfId="0" applyNumberFormat="1" applyFont="1" applyFill="1" applyBorder="1" applyAlignment="1" applyProtection="1">
      <alignment horizontal="left"/>
      <protection/>
    </xf>
    <xf numFmtId="0" fontId="22" fillId="0" borderId="0" xfId="0" applyFont="1" applyFill="1" applyBorder="1" applyAlignment="1">
      <alignment vertical="top" wrapText="1"/>
    </xf>
    <xf numFmtId="0" fontId="18" fillId="0" borderId="19" xfId="0" applyFont="1" applyBorder="1" applyAlignment="1">
      <alignment wrapText="1"/>
    </xf>
    <xf numFmtId="49" fontId="18" fillId="0" borderId="0" xfId="0" applyNumberFormat="1" applyFont="1" applyAlignment="1">
      <alignment horizontal="justify" vertical="top" wrapText="1"/>
    </xf>
    <xf numFmtId="49" fontId="18" fillId="0" borderId="0" xfId="0" applyNumberFormat="1" applyFont="1" applyAlignment="1">
      <alignment horizontal="justify" wrapText="1"/>
    </xf>
    <xf numFmtId="49" fontId="18" fillId="0" borderId="15" xfId="0" applyNumberFormat="1" applyFont="1" applyBorder="1" applyAlignment="1">
      <alignment horizontal="justify" vertical="top" wrapText="1"/>
    </xf>
    <xf numFmtId="49" fontId="18" fillId="0" borderId="15" xfId="0" applyNumberFormat="1" applyFont="1" applyBorder="1" applyAlignment="1">
      <alignment horizontal="justify" wrapText="1"/>
    </xf>
    <xf numFmtId="1" fontId="18" fillId="0" borderId="15" xfId="0" applyNumberFormat="1" applyFont="1" applyBorder="1" applyAlignment="1">
      <alignment horizontal="justify" wrapText="1"/>
    </xf>
    <xf numFmtId="49" fontId="20" fillId="0" borderId="0" xfId="0" applyNumberFormat="1" applyFont="1" applyFill="1" applyBorder="1" applyAlignment="1">
      <alignment vertical="top"/>
    </xf>
    <xf numFmtId="49" fontId="20" fillId="0" borderId="10" xfId="0" applyNumberFormat="1" applyFont="1" applyFill="1" applyBorder="1" applyAlignment="1">
      <alignment vertical="top"/>
    </xf>
    <xf numFmtId="49" fontId="20" fillId="0" borderId="21" xfId="0" applyNumberFormat="1" applyFont="1" applyFill="1" applyBorder="1" applyAlignment="1">
      <alignment horizontal="left" vertical="top"/>
    </xf>
    <xf numFmtId="49" fontId="20" fillId="0" borderId="0" xfId="0" applyNumberFormat="1" applyFont="1" applyFill="1" applyBorder="1" applyAlignment="1">
      <alignment vertical="top" wrapText="1"/>
    </xf>
    <xf numFmtId="49" fontId="20" fillId="0" borderId="18" xfId="0" applyNumberFormat="1" applyFont="1" applyFill="1" applyBorder="1" applyAlignment="1">
      <alignment vertical="top" wrapText="1"/>
    </xf>
    <xf numFmtId="209" fontId="10" fillId="0" borderId="18" xfId="42" applyNumberFormat="1" applyFont="1" applyFill="1" applyBorder="1" applyAlignment="1" applyProtection="1">
      <alignment horizontal="right"/>
      <protection locked="0"/>
    </xf>
    <xf numFmtId="209" fontId="10" fillId="0" borderId="18" xfId="44" applyNumberFormat="1" applyFont="1" applyFill="1" applyBorder="1" applyAlignment="1" applyProtection="1">
      <alignment horizontal="right"/>
      <protection locked="0"/>
    </xf>
    <xf numFmtId="209" fontId="10" fillId="0" borderId="18" xfId="44" applyNumberFormat="1" applyFont="1" applyFill="1" applyBorder="1" applyAlignment="1" applyProtection="1">
      <alignment horizontal="right" vertical="center"/>
      <protection locked="0"/>
    </xf>
    <xf numFmtId="209" fontId="10" fillId="0" borderId="18" xfId="42" applyNumberFormat="1" applyFont="1" applyFill="1" applyBorder="1" applyAlignment="1" applyProtection="1">
      <alignment horizontal="right" vertical="center"/>
      <protection locked="0"/>
    </xf>
    <xf numFmtId="209" fontId="10" fillId="0" borderId="18" xfId="0" applyNumberFormat="1" applyFont="1" applyFill="1" applyBorder="1" applyAlignment="1" applyProtection="1">
      <alignment/>
      <protection locked="0"/>
    </xf>
    <xf numFmtId="209" fontId="10" fillId="0" borderId="18" xfId="42" applyNumberFormat="1" applyFont="1" applyFill="1" applyBorder="1" applyAlignment="1" applyProtection="1">
      <alignment/>
      <protection locked="0"/>
    </xf>
    <xf numFmtId="209" fontId="10" fillId="0" borderId="18" xfId="0" applyNumberFormat="1" applyFont="1" applyFill="1" applyBorder="1" applyAlignment="1" applyProtection="1">
      <alignment horizontal="right" vertical="top"/>
      <protection locked="0"/>
    </xf>
    <xf numFmtId="209" fontId="18" fillId="0" borderId="19" xfId="0" applyNumberFormat="1" applyFont="1" applyBorder="1" applyAlignment="1" applyProtection="1">
      <alignment horizontal="right"/>
      <protection locked="0"/>
    </xf>
    <xf numFmtId="209" fontId="18" fillId="0" borderId="19" xfId="0" applyNumberFormat="1" applyFont="1" applyBorder="1" applyAlignment="1" applyProtection="1">
      <alignment horizontal="right" wrapText="1"/>
      <protection locked="0"/>
    </xf>
    <xf numFmtId="209" fontId="18" fillId="0" borderId="19" xfId="0" applyNumberFormat="1" applyFont="1" applyFill="1" applyBorder="1" applyAlignment="1" applyProtection="1">
      <alignment horizontal="right" vertical="top" wrapText="1"/>
      <protection/>
    </xf>
    <xf numFmtId="209" fontId="18" fillId="0" borderId="17" xfId="0" applyNumberFormat="1" applyFont="1" applyFill="1" applyBorder="1" applyAlignment="1" applyProtection="1">
      <alignment horizontal="center" vertical="center" wrapText="1"/>
      <protection/>
    </xf>
    <xf numFmtId="209" fontId="18" fillId="0" borderId="18" xfId="0" applyNumberFormat="1" applyFont="1" applyFill="1" applyBorder="1" applyAlignment="1" applyProtection="1">
      <alignment horizontal="center" vertical="center" wrapText="1"/>
      <protection/>
    </xf>
    <xf numFmtId="209" fontId="78" fillId="0" borderId="19" xfId="0" applyNumberFormat="1" applyFont="1" applyBorder="1" applyAlignment="1" applyProtection="1">
      <alignment horizontal="right"/>
      <protection locked="0"/>
    </xf>
    <xf numFmtId="209" fontId="18" fillId="0" borderId="19" xfId="0" applyNumberFormat="1" applyFont="1" applyBorder="1" applyAlignment="1" applyProtection="1">
      <alignment horizontal="center"/>
      <protection locked="0"/>
    </xf>
    <xf numFmtId="209" fontId="18" fillId="0" borderId="19"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4" fontId="9" fillId="0" borderId="0" xfId="42" applyNumberFormat="1" applyFont="1" applyFill="1" applyBorder="1" applyAlignment="1" applyProtection="1">
      <alignment horizontal="right" vertical="center"/>
      <protection/>
    </xf>
    <xf numFmtId="3" fontId="10" fillId="0" borderId="0" xfId="0" applyNumberFormat="1" applyFont="1" applyFill="1" applyBorder="1" applyAlignment="1" applyProtection="1">
      <alignment horizontal="right" vertical="top"/>
      <protection/>
    </xf>
    <xf numFmtId="9" fontId="75"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4" fontId="10" fillId="0" borderId="0" xfId="44" applyNumberFormat="1" applyFont="1" applyFill="1" applyBorder="1" applyAlignment="1" applyProtection="1">
      <alignment horizontal="right" vertical="center"/>
      <protection/>
    </xf>
    <xf numFmtId="0" fontId="10" fillId="0" borderId="18" xfId="0" applyFont="1" applyFill="1" applyBorder="1" applyAlignment="1" applyProtection="1">
      <alignment horizontal="justify" vertical="top" wrapText="1"/>
      <protection/>
    </xf>
    <xf numFmtId="4" fontId="10" fillId="0" borderId="0" xfId="44" applyNumberFormat="1" applyFont="1" applyFill="1" applyBorder="1" applyAlignment="1" applyProtection="1">
      <alignment horizontal="left"/>
      <protection/>
    </xf>
    <xf numFmtId="4" fontId="10" fillId="0" borderId="0" xfId="44" applyNumberFormat="1" applyFont="1" applyFill="1" applyBorder="1" applyAlignment="1" applyProtection="1">
      <alignment horizontal="left" vertical="center"/>
      <protection/>
    </xf>
    <xf numFmtId="0" fontId="10" fillId="0" borderId="0" xfId="0" applyFont="1" applyFill="1" applyBorder="1" applyAlignment="1" applyProtection="1">
      <alignment horizontal="justify" wrapText="1"/>
      <protection/>
    </xf>
    <xf numFmtId="209" fontId="10" fillId="0" borderId="0" xfId="42" applyNumberFormat="1" applyFont="1" applyFill="1" applyBorder="1" applyAlignment="1" applyProtection="1">
      <alignment horizontal="right" vertical="center"/>
      <protection/>
    </xf>
    <xf numFmtId="4" fontId="75" fillId="0" borderId="0" xfId="44" applyNumberFormat="1" applyFont="1" applyFill="1" applyBorder="1" applyAlignment="1" applyProtection="1">
      <alignment horizontal="justify"/>
      <protection/>
    </xf>
    <xf numFmtId="4" fontId="9" fillId="0" borderId="26" xfId="44" applyNumberFormat="1" applyFont="1" applyFill="1" applyBorder="1" applyAlignment="1" applyProtection="1">
      <alignment horizontal="center"/>
      <protection/>
    </xf>
    <xf numFmtId="4" fontId="9" fillId="0" borderId="18" xfId="44" applyNumberFormat="1" applyFont="1" applyFill="1" applyBorder="1" applyAlignment="1" applyProtection="1">
      <alignment/>
      <protection/>
    </xf>
    <xf numFmtId="209" fontId="10" fillId="0" borderId="18" xfId="44" applyNumberFormat="1" applyFont="1" applyFill="1" applyBorder="1" applyAlignment="1" applyProtection="1">
      <alignment/>
      <protection locked="0"/>
    </xf>
    <xf numFmtId="218" fontId="9" fillId="0" borderId="18" xfId="0" applyNumberFormat="1" applyFont="1" applyFill="1" applyBorder="1" applyAlignment="1" applyProtection="1">
      <alignment horizontal="center" vertical="top" wrapText="1"/>
      <protection/>
    </xf>
    <xf numFmtId="218" fontId="9" fillId="0" borderId="0" xfId="0" applyNumberFormat="1" applyFont="1" applyFill="1" applyBorder="1" applyAlignment="1" applyProtection="1">
      <alignment horizontal="center" vertical="top" wrapText="1"/>
      <protection/>
    </xf>
    <xf numFmtId="218" fontId="10" fillId="0" borderId="0" xfId="0" applyNumberFormat="1" applyFont="1" applyFill="1" applyBorder="1" applyAlignment="1" applyProtection="1">
      <alignment horizontal="right" wrapText="1"/>
      <protection/>
    </xf>
    <xf numFmtId="218" fontId="10" fillId="0" borderId="0" xfId="0" applyNumberFormat="1" applyFont="1" applyFill="1" applyBorder="1" applyAlignment="1" applyProtection="1">
      <alignment horizontal="right"/>
      <protection/>
    </xf>
    <xf numFmtId="218" fontId="10" fillId="0" borderId="18" xfId="0" applyNumberFormat="1" applyFont="1" applyFill="1" applyBorder="1" applyAlignment="1" applyProtection="1">
      <alignment horizontal="right"/>
      <protection/>
    </xf>
    <xf numFmtId="218" fontId="10" fillId="0" borderId="0" xfId="0" applyNumberFormat="1" applyFont="1" applyFill="1" applyBorder="1" applyAlignment="1" applyProtection="1">
      <alignment horizontal="justify" vertical="center"/>
      <protection/>
    </xf>
    <xf numFmtId="218" fontId="10" fillId="0" borderId="0" xfId="44" applyNumberFormat="1" applyFont="1" applyFill="1" applyBorder="1" applyAlignment="1" applyProtection="1">
      <alignment horizontal="right"/>
      <protection/>
    </xf>
    <xf numFmtId="218" fontId="10" fillId="0" borderId="18" xfId="44" applyNumberFormat="1" applyFont="1" applyFill="1" applyBorder="1" applyAlignment="1" applyProtection="1">
      <alignment horizontal="right"/>
      <protection/>
    </xf>
    <xf numFmtId="218" fontId="9" fillId="0" borderId="10" xfId="0" applyNumberFormat="1" applyFont="1" applyFill="1" applyBorder="1" applyAlignment="1" applyProtection="1">
      <alignment horizontal="right"/>
      <protection/>
    </xf>
    <xf numFmtId="218" fontId="10" fillId="0" borderId="0" xfId="0" applyNumberFormat="1" applyFont="1" applyFill="1" applyBorder="1" applyAlignment="1" applyProtection="1">
      <alignment horizontal="justify"/>
      <protection/>
    </xf>
    <xf numFmtId="218" fontId="10" fillId="0" borderId="26" xfId="0" applyNumberFormat="1" applyFont="1" applyFill="1" applyBorder="1" applyAlignment="1" applyProtection="1">
      <alignment horizontal="right"/>
      <protection/>
    </xf>
    <xf numFmtId="218" fontId="10" fillId="0" borderId="18" xfId="44" applyNumberFormat="1" applyFont="1" applyFill="1" applyBorder="1" applyAlignment="1" applyProtection="1">
      <alignment horizontal="right" vertical="center"/>
      <protection/>
    </xf>
    <xf numFmtId="218" fontId="10" fillId="0" borderId="0" xfId="44" applyNumberFormat="1" applyFont="1" applyFill="1" applyBorder="1" applyAlignment="1" applyProtection="1">
      <alignment horizontal="right" vertical="center"/>
      <protection/>
    </xf>
    <xf numFmtId="218" fontId="9" fillId="0" borderId="0" xfId="0" applyNumberFormat="1" applyFont="1" applyFill="1" applyBorder="1" applyAlignment="1" applyProtection="1">
      <alignment horizontal="justify" vertical="top" wrapText="1"/>
      <protection/>
    </xf>
    <xf numFmtId="218" fontId="10" fillId="0" borderId="18" xfId="0" applyNumberFormat="1" applyFont="1" applyFill="1" applyBorder="1" applyAlignment="1" applyProtection="1">
      <alignment horizontal="right" vertical="center"/>
      <protection/>
    </xf>
    <xf numFmtId="218" fontId="10" fillId="0" borderId="0" xfId="0" applyNumberFormat="1" applyFont="1" applyFill="1" applyBorder="1" applyAlignment="1" applyProtection="1">
      <alignment horizontal="right" vertical="center"/>
      <protection/>
    </xf>
    <xf numFmtId="218" fontId="9" fillId="0" borderId="0" xfId="0" applyNumberFormat="1" applyFont="1" applyFill="1" applyBorder="1" applyAlignment="1" applyProtection="1">
      <alignment horizontal="right"/>
      <protection/>
    </xf>
    <xf numFmtId="218" fontId="10" fillId="0" borderId="18" xfId="0" applyNumberFormat="1" applyFont="1" applyFill="1" applyBorder="1" applyAlignment="1" applyProtection="1">
      <alignment/>
      <protection/>
    </xf>
    <xf numFmtId="218" fontId="10" fillId="0" borderId="0" xfId="44" applyNumberFormat="1" applyFont="1" applyFill="1" applyBorder="1" applyAlignment="1" applyProtection="1">
      <alignment horizontal="justify"/>
      <protection/>
    </xf>
    <xf numFmtId="218" fontId="10" fillId="0" borderId="18" xfId="42" applyNumberFormat="1" applyFont="1" applyFill="1" applyBorder="1" applyAlignment="1" applyProtection="1">
      <alignment/>
      <protection/>
    </xf>
    <xf numFmtId="218" fontId="9" fillId="0" borderId="0" xfId="42" applyNumberFormat="1" applyFont="1" applyFill="1" applyBorder="1" applyAlignment="1" applyProtection="1">
      <alignment/>
      <protection/>
    </xf>
    <xf numFmtId="218" fontId="10" fillId="0" borderId="18" xfId="44" applyNumberFormat="1" applyFont="1" applyFill="1" applyBorder="1" applyAlignment="1" applyProtection="1">
      <alignment/>
      <protection/>
    </xf>
    <xf numFmtId="218" fontId="10" fillId="0" borderId="18" xfId="0" applyNumberFormat="1" applyFont="1" applyFill="1" applyBorder="1" applyAlignment="1" applyProtection="1">
      <alignment horizontal="right" vertical="top"/>
      <protection/>
    </xf>
    <xf numFmtId="218" fontId="10" fillId="0" borderId="0" xfId="44" applyNumberFormat="1" applyFont="1" applyFill="1" applyBorder="1" applyAlignment="1" applyProtection="1">
      <alignment horizontal="center"/>
      <protection/>
    </xf>
    <xf numFmtId="218" fontId="14" fillId="0" borderId="0" xfId="0" applyNumberFormat="1" applyFont="1" applyFill="1" applyAlignment="1" applyProtection="1">
      <alignment horizontal="center" vertical="center"/>
      <protection/>
    </xf>
    <xf numFmtId="218" fontId="10" fillId="0" borderId="0" xfId="0" applyNumberFormat="1" applyFont="1" applyFill="1" applyBorder="1" applyAlignment="1" applyProtection="1">
      <alignment horizontal="center"/>
      <protection/>
    </xf>
    <xf numFmtId="218" fontId="10" fillId="0" borderId="0" xfId="0" applyNumberFormat="1" applyFont="1" applyFill="1" applyBorder="1" applyAlignment="1" applyProtection="1">
      <alignment horizontal="center" wrapText="1"/>
      <protection/>
    </xf>
    <xf numFmtId="218" fontId="14" fillId="0" borderId="0" xfId="0" applyNumberFormat="1" applyFont="1" applyFill="1" applyBorder="1" applyAlignment="1" applyProtection="1">
      <alignment horizontal="right" vertical="center"/>
      <protection/>
    </xf>
    <xf numFmtId="218" fontId="75" fillId="0" borderId="0" xfId="0" applyNumberFormat="1" applyFont="1" applyFill="1" applyBorder="1" applyAlignment="1" applyProtection="1">
      <alignment horizontal="right"/>
      <protection/>
    </xf>
    <xf numFmtId="218" fontId="10" fillId="0" borderId="0" xfId="0" applyNumberFormat="1" applyFont="1" applyFill="1" applyBorder="1" applyAlignment="1" applyProtection="1">
      <alignment horizontal="justify" vertical="top"/>
      <protection/>
    </xf>
    <xf numFmtId="218" fontId="9" fillId="0" borderId="27" xfId="0" applyNumberFormat="1" applyFont="1" applyFill="1" applyBorder="1" applyAlignment="1" applyProtection="1">
      <alignment vertical="top" wrapText="1"/>
      <protection/>
    </xf>
    <xf numFmtId="218" fontId="9" fillId="0" borderId="28" xfId="0" applyNumberFormat="1" applyFont="1" applyFill="1" applyBorder="1" applyAlignment="1" applyProtection="1">
      <alignment vertical="top" wrapText="1"/>
      <protection/>
    </xf>
    <xf numFmtId="218" fontId="9" fillId="0" borderId="29" xfId="0" applyNumberFormat="1" applyFont="1" applyFill="1" applyBorder="1" applyAlignment="1" applyProtection="1">
      <alignment vertical="top" wrapText="1"/>
      <protection/>
    </xf>
    <xf numFmtId="218" fontId="9" fillId="0" borderId="0" xfId="0" applyNumberFormat="1" applyFont="1" applyFill="1" applyBorder="1" applyAlignment="1" applyProtection="1">
      <alignment horizontal="justify" vertical="top"/>
      <protection/>
    </xf>
    <xf numFmtId="218" fontId="9" fillId="0" borderId="27" xfId="0" applyNumberFormat="1" applyFont="1" applyFill="1" applyBorder="1" applyAlignment="1" applyProtection="1">
      <alignment horizontal="right" vertical="top"/>
      <protection/>
    </xf>
    <xf numFmtId="218" fontId="18" fillId="0" borderId="18" xfId="0" applyNumberFormat="1" applyFont="1" applyFill="1" applyBorder="1" applyAlignment="1">
      <alignment horizontal="center" vertical="center"/>
    </xf>
    <xf numFmtId="218" fontId="18" fillId="0" borderId="0" xfId="0" applyNumberFormat="1" applyFont="1" applyFill="1" applyBorder="1" applyAlignment="1">
      <alignment horizontal="center" vertical="center"/>
    </xf>
    <xf numFmtId="218" fontId="18" fillId="0" borderId="0" xfId="0" applyNumberFormat="1" applyFont="1" applyFill="1" applyAlignment="1">
      <alignment horizontal="right"/>
    </xf>
    <xf numFmtId="218" fontId="21" fillId="0" borderId="0" xfId="0" applyNumberFormat="1" applyFont="1" applyFill="1" applyAlignment="1">
      <alignment horizontal="right" vertical="top" wrapText="1"/>
    </xf>
    <xf numFmtId="218" fontId="18" fillId="0" borderId="0" xfId="0" applyNumberFormat="1" applyFont="1" applyFill="1" applyAlignment="1">
      <alignment horizontal="right" vertical="top" wrapText="1"/>
    </xf>
    <xf numFmtId="218" fontId="18" fillId="0" borderId="30" xfId="0" applyNumberFormat="1" applyFont="1" applyFill="1" applyBorder="1" applyAlignment="1">
      <alignment horizontal="center" vertical="center" wrapText="1"/>
    </xf>
    <xf numFmtId="218" fontId="20" fillId="0" borderId="0" xfId="0" applyNumberFormat="1" applyFont="1" applyFill="1" applyAlignment="1">
      <alignment horizontal="right" vertical="top" wrapText="1"/>
    </xf>
    <xf numFmtId="218" fontId="18" fillId="0" borderId="19" xfId="0" applyNumberFormat="1" applyFont="1" applyBorder="1" applyAlignment="1">
      <alignment horizontal="right"/>
    </xf>
    <xf numFmtId="218" fontId="18" fillId="0" borderId="0" xfId="0" applyNumberFormat="1" applyFont="1" applyAlignment="1">
      <alignment horizontal="right" vertical="top" wrapText="1"/>
    </xf>
    <xf numFmtId="218" fontId="74" fillId="0" borderId="0" xfId="0" applyNumberFormat="1" applyFont="1" applyAlignment="1">
      <alignment horizontal="right" vertical="top" wrapText="1"/>
    </xf>
    <xf numFmtId="218" fontId="18" fillId="0" borderId="0" xfId="0" applyNumberFormat="1" applyFont="1" applyAlignment="1">
      <alignment horizontal="right" wrapText="1"/>
    </xf>
    <xf numFmtId="218" fontId="18" fillId="0" borderId="19" xfId="0" applyNumberFormat="1" applyFont="1" applyBorder="1" applyAlignment="1">
      <alignment horizontal="right" wrapText="1"/>
    </xf>
    <xf numFmtId="218" fontId="18" fillId="0" borderId="15" xfId="0" applyNumberFormat="1" applyFont="1" applyBorder="1" applyAlignment="1">
      <alignment horizontal="right" vertical="top" wrapText="1"/>
    </xf>
    <xf numFmtId="218" fontId="74" fillId="0" borderId="0" xfId="0" applyNumberFormat="1" applyFont="1" applyFill="1" applyAlignment="1">
      <alignment horizontal="right" vertical="top" wrapText="1"/>
    </xf>
    <xf numFmtId="218" fontId="18" fillId="0" borderId="19" xfId="0" applyNumberFormat="1" applyFont="1" applyFill="1" applyBorder="1" applyAlignment="1">
      <alignment horizontal="right" vertical="top" wrapText="1"/>
    </xf>
    <xf numFmtId="218" fontId="20" fillId="0" borderId="0" xfId="0" applyNumberFormat="1" applyFont="1" applyFill="1" applyAlignment="1">
      <alignment horizontal="right"/>
    </xf>
    <xf numFmtId="218" fontId="18" fillId="0" borderId="27" xfId="0" applyNumberFormat="1" applyFont="1" applyFill="1" applyBorder="1" applyAlignment="1">
      <alignment horizontal="right"/>
    </xf>
    <xf numFmtId="218" fontId="18" fillId="0" borderId="29" xfId="0" applyNumberFormat="1" applyFont="1" applyFill="1" applyBorder="1" applyAlignment="1">
      <alignment horizontal="right"/>
    </xf>
    <xf numFmtId="218" fontId="18" fillId="0" borderId="0" xfId="0" applyNumberFormat="1" applyFont="1" applyFill="1" applyBorder="1" applyAlignment="1">
      <alignment horizontal="right"/>
    </xf>
    <xf numFmtId="218" fontId="20" fillId="0" borderId="10" xfId="0" applyNumberFormat="1" applyFont="1" applyFill="1" applyBorder="1" applyAlignment="1">
      <alignment horizontal="right"/>
    </xf>
    <xf numFmtId="218" fontId="74" fillId="0" borderId="0" xfId="0" applyNumberFormat="1" applyFont="1" applyFill="1" applyAlignment="1">
      <alignment horizontal="right"/>
    </xf>
    <xf numFmtId="218" fontId="20" fillId="0" borderId="18" xfId="0" applyNumberFormat="1" applyFont="1" applyBorder="1" applyAlignment="1" applyProtection="1">
      <alignment horizontal="center" wrapText="1"/>
      <protection/>
    </xf>
    <xf numFmtId="218" fontId="18" fillId="0" borderId="0" xfId="0" applyNumberFormat="1" applyFont="1" applyAlignment="1" applyProtection="1">
      <alignment horizontal="center"/>
      <protection/>
    </xf>
    <xf numFmtId="218" fontId="78" fillId="0" borderId="0" xfId="0" applyNumberFormat="1" applyFont="1" applyAlignment="1" applyProtection="1">
      <alignment horizontal="center"/>
      <protection/>
    </xf>
    <xf numFmtId="218" fontId="78" fillId="0" borderId="0" xfId="0" applyNumberFormat="1" applyFont="1" applyAlignment="1" applyProtection="1">
      <alignment/>
      <protection/>
    </xf>
    <xf numFmtId="218" fontId="78" fillId="0" borderId="19" xfId="0" applyNumberFormat="1" applyFont="1" applyBorder="1" applyAlignment="1" applyProtection="1">
      <alignment/>
      <protection/>
    </xf>
    <xf numFmtId="218" fontId="18" fillId="0" borderId="0" xfId="0" applyNumberFormat="1" applyFont="1" applyAlignment="1" applyProtection="1">
      <alignment/>
      <protection/>
    </xf>
    <xf numFmtId="218" fontId="74" fillId="0" borderId="0" xfId="0" applyNumberFormat="1" applyFont="1" applyAlignment="1" applyProtection="1">
      <alignment/>
      <protection/>
    </xf>
    <xf numFmtId="218" fontId="20" fillId="0" borderId="19" xfId="0" applyNumberFormat="1" applyFont="1" applyBorder="1" applyAlignment="1" applyProtection="1">
      <alignment/>
      <protection/>
    </xf>
    <xf numFmtId="218" fontId="77" fillId="0" borderId="0" xfId="0" applyNumberFormat="1" applyFont="1" applyAlignment="1" applyProtection="1">
      <alignment/>
      <protection/>
    </xf>
    <xf numFmtId="218" fontId="18" fillId="0" borderId="19" xfId="0" applyNumberFormat="1" applyFont="1" applyBorder="1" applyAlignment="1" applyProtection="1">
      <alignment/>
      <protection/>
    </xf>
    <xf numFmtId="218" fontId="18" fillId="0" borderId="0" xfId="0" applyNumberFormat="1" applyFont="1" applyBorder="1" applyAlignment="1" applyProtection="1">
      <alignment/>
      <protection/>
    </xf>
    <xf numFmtId="218" fontId="18" fillId="0" borderId="0" xfId="0" applyNumberFormat="1" applyFont="1" applyAlignment="1" applyProtection="1">
      <alignment/>
      <protection/>
    </xf>
    <xf numFmtId="218" fontId="18" fillId="0" borderId="0" xfId="0" applyNumberFormat="1" applyFont="1" applyFill="1" applyAlignment="1" applyProtection="1">
      <alignment horizontal="right"/>
      <protection/>
    </xf>
    <xf numFmtId="218" fontId="18" fillId="0" borderId="19" xfId="0" applyNumberFormat="1" applyFont="1" applyFill="1" applyBorder="1" applyAlignment="1" applyProtection="1">
      <alignment horizontal="right"/>
      <protection/>
    </xf>
    <xf numFmtId="218" fontId="18" fillId="0" borderId="0" xfId="0" applyNumberFormat="1" applyFont="1" applyFill="1" applyAlignment="1" applyProtection="1">
      <alignment/>
      <protection/>
    </xf>
    <xf numFmtId="218" fontId="74" fillId="0" borderId="0" xfId="0" applyNumberFormat="1" applyFont="1" applyFill="1" applyAlignment="1" applyProtection="1">
      <alignment/>
      <protection/>
    </xf>
    <xf numFmtId="218" fontId="18" fillId="0" borderId="0" xfId="0" applyNumberFormat="1" applyFont="1" applyAlignment="1" applyProtection="1">
      <alignment horizontal="right"/>
      <protection/>
    </xf>
    <xf numFmtId="218" fontId="74" fillId="0" borderId="0" xfId="0" applyNumberFormat="1" applyFont="1" applyAlignment="1" applyProtection="1">
      <alignment horizontal="center"/>
      <protection/>
    </xf>
    <xf numFmtId="218" fontId="81" fillId="0" borderId="0" xfId="0" applyNumberFormat="1" applyFont="1" applyAlignment="1" applyProtection="1">
      <alignment/>
      <protection/>
    </xf>
    <xf numFmtId="218" fontId="20" fillId="0" borderId="0" xfId="0" applyNumberFormat="1" applyFont="1" applyAlignment="1" applyProtection="1">
      <alignment horizontal="center"/>
      <protection/>
    </xf>
    <xf numFmtId="218" fontId="20" fillId="0" borderId="0" xfId="0" applyNumberFormat="1" applyFont="1" applyFill="1" applyAlignment="1" applyProtection="1">
      <alignment horizontal="right"/>
      <protection/>
    </xf>
    <xf numFmtId="218" fontId="18" fillId="0" borderId="0" xfId="0" applyNumberFormat="1" applyFont="1" applyFill="1" applyAlignment="1" applyProtection="1">
      <alignment horizontal="center"/>
      <protection/>
    </xf>
    <xf numFmtId="218" fontId="18" fillId="0" borderId="19" xfId="0" applyNumberFormat="1" applyFont="1" applyFill="1" applyBorder="1" applyAlignment="1" applyProtection="1">
      <alignment/>
      <protection/>
    </xf>
    <xf numFmtId="218" fontId="18" fillId="0" borderId="0" xfId="0" applyNumberFormat="1" applyFont="1" applyFill="1" applyAlignment="1" applyProtection="1">
      <alignment/>
      <protection/>
    </xf>
    <xf numFmtId="218" fontId="18" fillId="0" borderId="0" xfId="0" applyNumberFormat="1" applyFont="1" applyBorder="1" applyAlignment="1" applyProtection="1">
      <alignment vertical="center"/>
      <protection/>
    </xf>
    <xf numFmtId="218" fontId="20" fillId="0" borderId="19" xfId="0" applyNumberFormat="1" applyFont="1" applyBorder="1" applyAlignment="1" applyProtection="1">
      <alignment/>
      <protection/>
    </xf>
    <xf numFmtId="218" fontId="20" fillId="0" borderId="23" xfId="0" applyNumberFormat="1" applyFont="1" applyBorder="1" applyAlignment="1" applyProtection="1">
      <alignment/>
      <protection/>
    </xf>
    <xf numFmtId="218" fontId="20" fillId="0" borderId="0" xfId="0" applyNumberFormat="1" applyFont="1" applyBorder="1" applyAlignment="1" applyProtection="1">
      <alignment/>
      <protection/>
    </xf>
    <xf numFmtId="218" fontId="20" fillId="0" borderId="18" xfId="0" applyNumberFormat="1" applyFont="1" applyBorder="1" applyAlignment="1" applyProtection="1">
      <alignment/>
      <protection/>
    </xf>
    <xf numFmtId="218" fontId="18" fillId="0" borderId="0" xfId="0" applyNumberFormat="1" applyFont="1" applyBorder="1" applyAlignment="1" applyProtection="1">
      <alignment horizontal="center" vertical="center"/>
      <protection/>
    </xf>
    <xf numFmtId="218" fontId="10" fillId="0" borderId="0" xfId="0" applyNumberFormat="1" applyFont="1" applyFill="1" applyBorder="1" applyAlignment="1" applyProtection="1">
      <alignment horizontal="right" vertical="top"/>
      <protection/>
    </xf>
    <xf numFmtId="218" fontId="75" fillId="0" borderId="0" xfId="0" applyNumberFormat="1" applyFont="1" applyFill="1" applyBorder="1" applyAlignment="1" applyProtection="1">
      <alignment horizontal="justify"/>
      <protection/>
    </xf>
    <xf numFmtId="218" fontId="10" fillId="0" borderId="0" xfId="0" applyNumberFormat="1" applyFont="1" applyFill="1" applyBorder="1" applyAlignment="1">
      <alignment horizontal="justify" vertical="top"/>
    </xf>
    <xf numFmtId="218" fontId="9" fillId="0" borderId="27" xfId="0" applyNumberFormat="1" applyFont="1" applyFill="1" applyBorder="1" applyAlignment="1">
      <alignment vertical="top" wrapText="1"/>
    </xf>
    <xf numFmtId="218" fontId="9" fillId="0" borderId="28" xfId="0" applyNumberFormat="1" applyFont="1" applyFill="1" applyBorder="1" applyAlignment="1">
      <alignment vertical="top" wrapText="1"/>
    </xf>
    <xf numFmtId="218" fontId="9" fillId="0" borderId="0" xfId="0" applyNumberFormat="1" applyFont="1" applyFill="1" applyBorder="1" applyAlignment="1">
      <alignment horizontal="justify" vertical="top"/>
    </xf>
    <xf numFmtId="218" fontId="25" fillId="0" borderId="10" xfId="0" applyNumberFormat="1" applyFont="1" applyFill="1" applyBorder="1" applyAlignment="1">
      <alignment horizontal="right" vertical="top"/>
    </xf>
    <xf numFmtId="218" fontId="10" fillId="0" borderId="0" xfId="44" applyNumberFormat="1" applyFont="1" applyFill="1" applyBorder="1" applyAlignment="1">
      <alignment horizontal="justify"/>
    </xf>
    <xf numFmtId="218" fontId="9" fillId="0" borderId="10" xfId="44" applyNumberFormat="1" applyFont="1" applyFill="1" applyBorder="1" applyAlignment="1">
      <alignment horizontal="right"/>
    </xf>
    <xf numFmtId="0" fontId="7" fillId="0" borderId="0" xfId="0" applyFont="1" applyAlignment="1">
      <alignment horizontal="left" vertical="top"/>
    </xf>
    <xf numFmtId="0" fontId="7" fillId="0" borderId="0" xfId="0" applyFont="1" applyAlignment="1">
      <alignment horizontal="left" vertical="top" wrapText="1"/>
    </xf>
    <xf numFmtId="0" fontId="49" fillId="0" borderId="0" xfId="0" applyFont="1" applyAlignment="1">
      <alignment horizontal="right" vertical="top"/>
    </xf>
    <xf numFmtId="0" fontId="49" fillId="0" borderId="0" xfId="0" applyFont="1" applyAlignment="1">
      <alignment horizontal="center" vertical="top"/>
    </xf>
    <xf numFmtId="0" fontId="56" fillId="0" borderId="0" xfId="0" applyFont="1" applyAlignment="1">
      <alignment horizontal="center" vertical="top"/>
    </xf>
    <xf numFmtId="49" fontId="18" fillId="0" borderId="0" xfId="58" applyNumberFormat="1" applyFont="1" applyBorder="1" applyAlignment="1">
      <alignment horizontal="right" vertical="top"/>
      <protection/>
    </xf>
    <xf numFmtId="49" fontId="18" fillId="0" borderId="0" xfId="0" applyNumberFormat="1" applyFont="1" applyAlignment="1">
      <alignment horizontal="right"/>
    </xf>
    <xf numFmtId="4" fontId="20" fillId="0" borderId="19" xfId="0" applyNumberFormat="1" applyFont="1" applyFill="1" applyBorder="1" applyAlignment="1" applyProtection="1">
      <alignment horizontal="right"/>
      <protection/>
    </xf>
    <xf numFmtId="0" fontId="27" fillId="0" borderId="19" xfId="0" applyFont="1" applyBorder="1" applyAlignment="1" applyProtection="1">
      <alignment/>
      <protection/>
    </xf>
    <xf numFmtId="49" fontId="18" fillId="0" borderId="0" xfId="58" applyNumberFormat="1" applyFont="1" applyBorder="1" applyAlignment="1" applyProtection="1">
      <alignment horizontal="right" vertical="top"/>
      <protection/>
    </xf>
    <xf numFmtId="49" fontId="18" fillId="0" borderId="0" xfId="0" applyNumberFormat="1" applyFont="1" applyAlignment="1" applyProtection="1">
      <alignment horizontal="right"/>
      <protection/>
    </xf>
    <xf numFmtId="0" fontId="0" fillId="0" borderId="19" xfId="0" applyFont="1" applyBorder="1" applyAlignment="1" applyProtection="1">
      <alignment/>
      <protection/>
    </xf>
    <xf numFmtId="4" fontId="20" fillId="0" borderId="0" xfId="0" applyNumberFormat="1" applyFont="1" applyFill="1" applyBorder="1" applyAlignment="1" applyProtection="1">
      <alignment horizontal="right"/>
      <protection/>
    </xf>
    <xf numFmtId="0" fontId="0" fillId="0" borderId="0" xfId="0"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sveukupna-rekapitulacija"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5"/>
  <sheetViews>
    <sheetView tabSelected="1" view="pageBreakPreview" zoomScaleSheetLayoutView="100" workbookViewId="0" topLeftCell="A1">
      <selection activeCell="H12" sqref="H12"/>
    </sheetView>
  </sheetViews>
  <sheetFormatPr defaultColWidth="9.140625" defaultRowHeight="12.75"/>
  <cols>
    <col min="1" max="1" width="7.57421875" style="2" customWidth="1"/>
    <col min="2" max="2" width="9.140625" style="2" customWidth="1"/>
    <col min="3" max="4" width="3.7109375" style="2" customWidth="1"/>
    <col min="5" max="16384" width="9.140625" style="2" customWidth="1"/>
  </cols>
  <sheetData>
    <row r="1" spans="1:11" ht="15">
      <c r="A1" s="594"/>
      <c r="B1" s="594"/>
      <c r="C1" s="594"/>
      <c r="D1" s="594"/>
      <c r="E1" s="594"/>
      <c r="F1" s="594"/>
      <c r="G1" s="594"/>
      <c r="H1" s="594"/>
      <c r="I1" s="594"/>
      <c r="J1" s="594"/>
      <c r="K1" s="594"/>
    </row>
    <row r="2" spans="1:11" ht="15">
      <c r="A2" s="594"/>
      <c r="B2" s="594"/>
      <c r="C2" s="594"/>
      <c r="D2" s="594"/>
      <c r="E2" s="594"/>
      <c r="F2" s="594"/>
      <c r="G2" s="594"/>
      <c r="H2" s="594"/>
      <c r="I2" s="594"/>
      <c r="J2" s="594"/>
      <c r="K2" s="594"/>
    </row>
    <row r="3" spans="1:11" ht="15">
      <c r="A3" s="594"/>
      <c r="B3" s="594"/>
      <c r="C3" s="594"/>
      <c r="D3" s="594"/>
      <c r="E3" s="594"/>
      <c r="F3" s="594"/>
      <c r="G3" s="594"/>
      <c r="H3" s="594"/>
      <c r="I3" s="594"/>
      <c r="J3" s="594"/>
      <c r="K3" s="594"/>
    </row>
    <row r="4" spans="1:11" ht="15">
      <c r="A4" s="594"/>
      <c r="B4" s="594"/>
      <c r="C4" s="594"/>
      <c r="D4" s="594"/>
      <c r="E4" s="594"/>
      <c r="F4" s="594"/>
      <c r="G4" s="594"/>
      <c r="H4" s="594"/>
      <c r="I4" s="594"/>
      <c r="J4" s="594"/>
      <c r="K4" s="594"/>
    </row>
    <row r="5" spans="1:11" ht="15">
      <c r="A5" s="594"/>
      <c r="B5" s="594"/>
      <c r="C5" s="594"/>
      <c r="D5" s="594"/>
      <c r="E5" s="594"/>
      <c r="F5" s="594"/>
      <c r="G5" s="594"/>
      <c r="H5" s="594"/>
      <c r="I5" s="594"/>
      <c r="J5" s="594"/>
      <c r="K5" s="594"/>
    </row>
    <row r="6" spans="1:11" ht="15">
      <c r="A6" s="594"/>
      <c r="B6" s="594"/>
      <c r="C6" s="594"/>
      <c r="D6" s="594"/>
      <c r="E6" s="594"/>
      <c r="F6" s="594"/>
      <c r="G6" s="594"/>
      <c r="H6" s="594"/>
      <c r="I6" s="594"/>
      <c r="J6" s="594"/>
      <c r="K6" s="594"/>
    </row>
    <row r="7" spans="1:11" ht="15">
      <c r="A7" s="8"/>
      <c r="B7" s="8"/>
      <c r="C7" s="8"/>
      <c r="D7" s="8"/>
      <c r="E7" s="8"/>
      <c r="F7" s="8"/>
      <c r="G7" s="8"/>
      <c r="H7" s="8"/>
      <c r="I7" s="8"/>
      <c r="J7" s="8"/>
      <c r="K7" s="8"/>
    </row>
    <row r="15" spans="1:11" ht="21">
      <c r="A15" s="595" t="s">
        <v>508</v>
      </c>
      <c r="B15" s="595"/>
      <c r="C15" s="595"/>
      <c r="D15" s="595"/>
      <c r="E15" s="595"/>
      <c r="F15" s="595"/>
      <c r="G15" s="595"/>
      <c r="H15" s="595"/>
      <c r="I15" s="595"/>
      <c r="J15" s="595"/>
      <c r="K15" s="595"/>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20" spans="1:11" ht="12.75" customHeight="1">
      <c r="A20" s="593" t="s">
        <v>23</v>
      </c>
      <c r="B20" s="593"/>
      <c r="C20" s="4"/>
      <c r="D20" s="592" t="s">
        <v>136</v>
      </c>
      <c r="E20" s="592"/>
      <c r="F20" s="592"/>
      <c r="G20" s="592"/>
      <c r="H20" s="592"/>
      <c r="I20" s="592"/>
      <c r="J20" s="592"/>
      <c r="K20" s="592"/>
    </row>
    <row r="22" spans="1:11" ht="30" customHeight="1">
      <c r="A22" s="593" t="s">
        <v>24</v>
      </c>
      <c r="B22" s="593"/>
      <c r="C22" s="10"/>
      <c r="D22" s="592" t="s">
        <v>284</v>
      </c>
      <c r="E22" s="591"/>
      <c r="F22" s="591"/>
      <c r="G22" s="591"/>
      <c r="H22" s="591"/>
      <c r="I22" s="591"/>
      <c r="J22" s="591"/>
      <c r="K22" s="591"/>
    </row>
    <row r="23" spans="1:9" ht="15">
      <c r="A23" s="5"/>
      <c r="B23" s="5"/>
      <c r="C23" s="6"/>
      <c r="D23" s="7"/>
      <c r="E23" s="7"/>
      <c r="F23" s="7"/>
      <c r="G23" s="7"/>
      <c r="H23" s="7"/>
      <c r="I23" s="7"/>
    </row>
    <row r="24" spans="1:11" ht="15">
      <c r="A24" s="593" t="s">
        <v>25</v>
      </c>
      <c r="B24" s="593"/>
      <c r="D24" s="591" t="s">
        <v>185</v>
      </c>
      <c r="E24" s="591"/>
      <c r="F24" s="591"/>
      <c r="G24" s="591"/>
      <c r="H24" s="591"/>
      <c r="I24" s="591"/>
      <c r="J24" s="591"/>
      <c r="K24" s="591"/>
    </row>
    <row r="26" spans="1:11" ht="15">
      <c r="A26" s="593"/>
      <c r="B26" s="593"/>
      <c r="D26" s="591"/>
      <c r="E26" s="591"/>
      <c r="F26" s="591"/>
      <c r="G26" s="591"/>
      <c r="H26" s="591"/>
      <c r="I26" s="591"/>
      <c r="J26" s="591"/>
      <c r="K26" s="591"/>
    </row>
    <row r="30" spans="2:8" ht="15">
      <c r="B30" s="2" t="s">
        <v>27</v>
      </c>
      <c r="D30" s="9"/>
      <c r="E30" s="9" t="s">
        <v>28</v>
      </c>
      <c r="F30" s="9"/>
      <c r="G30" s="9"/>
      <c r="H30" s="9"/>
    </row>
    <row r="31" spans="4:8" ht="15">
      <c r="D31" s="11" t="s">
        <v>186</v>
      </c>
      <c r="E31" s="11" t="s">
        <v>187</v>
      </c>
      <c r="F31" s="9"/>
      <c r="G31" s="9"/>
      <c r="H31" s="9"/>
    </row>
    <row r="32" spans="4:8" ht="15">
      <c r="D32" s="11" t="s">
        <v>188</v>
      </c>
      <c r="E32" s="11" t="s">
        <v>221</v>
      </c>
      <c r="F32" s="9"/>
      <c r="G32" s="9"/>
      <c r="H32" s="9"/>
    </row>
    <row r="33" spans="4:8" ht="15">
      <c r="D33" s="11" t="s">
        <v>424</v>
      </c>
      <c r="E33" s="11" t="s">
        <v>431</v>
      </c>
      <c r="F33" s="9"/>
      <c r="G33" s="9"/>
      <c r="H33" s="9"/>
    </row>
    <row r="34" spans="4:8" ht="15">
      <c r="D34" s="11" t="s">
        <v>472</v>
      </c>
      <c r="E34" s="11" t="s">
        <v>494</v>
      </c>
      <c r="F34" s="9"/>
      <c r="G34" s="9"/>
      <c r="H34" s="9"/>
    </row>
    <row r="35" spans="4:8" ht="15">
      <c r="D35" s="32"/>
      <c r="E35" s="32" t="s">
        <v>37</v>
      </c>
      <c r="F35" s="33"/>
      <c r="G35" s="33"/>
      <c r="H35" s="33"/>
    </row>
    <row r="36" spans="4:8" ht="15">
      <c r="D36" s="11"/>
      <c r="E36" s="11"/>
      <c r="F36" s="9"/>
      <c r="G36" s="9"/>
      <c r="H36" s="9"/>
    </row>
    <row r="37" spans="4:8" ht="15">
      <c r="D37" s="34"/>
      <c r="E37" s="34"/>
      <c r="F37" s="35"/>
      <c r="G37" s="35"/>
      <c r="H37" s="35"/>
    </row>
    <row r="38" spans="4:8" ht="15">
      <c r="D38" s="8"/>
      <c r="E38" s="8"/>
      <c r="F38" s="8"/>
      <c r="G38" s="8"/>
      <c r="H38" s="8"/>
    </row>
    <row r="39" spans="4:8" ht="15">
      <c r="D39" s="11"/>
      <c r="E39" s="11"/>
      <c r="F39" s="9"/>
      <c r="G39" s="9"/>
      <c r="H39" s="9"/>
    </row>
    <row r="45" ht="15">
      <c r="A45" s="2" t="s">
        <v>327</v>
      </c>
    </row>
  </sheetData>
  <sheetProtection password="E19D" sheet="1"/>
  <mergeCells count="10">
    <mergeCell ref="D24:K24"/>
    <mergeCell ref="D22:K22"/>
    <mergeCell ref="A26:B26"/>
    <mergeCell ref="D26:K26"/>
    <mergeCell ref="A22:B22"/>
    <mergeCell ref="A1:K6"/>
    <mergeCell ref="D20:K20"/>
    <mergeCell ref="A15:K15"/>
    <mergeCell ref="A20:B20"/>
    <mergeCell ref="A24:B24"/>
  </mergeCells>
  <printOptions/>
  <pageMargins left="0.984251968503937" right="0.3937007874015748" top="0.7874015748031497" bottom="0.7874015748031497" header="0.31496062992125984" footer="0.3937007874015748"/>
  <pageSetup horizontalDpi="600" verticalDpi="600" orientation="portrait" paperSize="9" scale="95" r:id="rId1"/>
  <headerFooter>
    <oddFooter>&amp;L&amp;"-,Regular"&amp;9Troškovnik -Rekonstrukcija raskrižja Ul. Vlatka Mačeka i Šestanskog prolaza i raskrižja Ul. Put Kotlara i Braće Mislava i Janka Perice&amp;R&amp;"-,Regular"&amp;9&amp;P</oddFooter>
  </headerFooter>
</worksheet>
</file>

<file path=xl/worksheets/sheet2.xml><?xml version="1.0" encoding="utf-8"?>
<worksheet xmlns="http://schemas.openxmlformats.org/spreadsheetml/2006/main" xmlns:r="http://schemas.openxmlformats.org/officeDocument/2006/relationships">
  <dimension ref="A1:A36"/>
  <sheetViews>
    <sheetView view="pageBreakPreview" zoomScale="110" zoomScaleNormal="110" zoomScaleSheetLayoutView="110" workbookViewId="0" topLeftCell="A1">
      <selection activeCell="A31" sqref="A31"/>
    </sheetView>
  </sheetViews>
  <sheetFormatPr defaultColWidth="9.140625" defaultRowHeight="12.75"/>
  <cols>
    <col min="1" max="1" width="102.00390625" style="1" customWidth="1"/>
    <col min="2" max="16384" width="9.140625" style="1" customWidth="1"/>
  </cols>
  <sheetData>
    <row r="1" ht="12.75">
      <c r="A1" s="1" t="s">
        <v>1</v>
      </c>
    </row>
    <row r="3" ht="39">
      <c r="A3" s="15" t="s">
        <v>45</v>
      </c>
    </row>
    <row r="4" ht="51.75">
      <c r="A4" s="15" t="s">
        <v>46</v>
      </c>
    </row>
    <row r="5" ht="51.75">
      <c r="A5" s="15" t="s">
        <v>47</v>
      </c>
    </row>
    <row r="6" ht="51.75">
      <c r="A6" s="15" t="s">
        <v>48</v>
      </c>
    </row>
    <row r="7" ht="51.75">
      <c r="A7" s="15" t="s">
        <v>49</v>
      </c>
    </row>
    <row r="8" ht="25.5">
      <c r="A8" s="15" t="s">
        <v>50</v>
      </c>
    </row>
    <row r="9" ht="39">
      <c r="A9" s="15" t="s">
        <v>462</v>
      </c>
    </row>
    <row r="10" ht="25.5">
      <c r="A10" s="15" t="s">
        <v>2</v>
      </c>
    </row>
    <row r="11" ht="51.75">
      <c r="A11" s="15" t="s">
        <v>3</v>
      </c>
    </row>
    <row r="12" ht="25.5">
      <c r="A12" s="15" t="s">
        <v>4</v>
      </c>
    </row>
    <row r="13" ht="39">
      <c r="A13" s="15" t="s">
        <v>5</v>
      </c>
    </row>
    <row r="14" ht="25.5">
      <c r="A14" s="15" t="s">
        <v>6</v>
      </c>
    </row>
    <row r="15" ht="25.5">
      <c r="A15" s="15" t="s">
        <v>7</v>
      </c>
    </row>
    <row r="16" ht="25.5">
      <c r="A16" s="15" t="s">
        <v>51</v>
      </c>
    </row>
    <row r="17" ht="39">
      <c r="A17" s="15" t="s">
        <v>52</v>
      </c>
    </row>
    <row r="18" ht="25.5">
      <c r="A18" s="15" t="s">
        <v>464</v>
      </c>
    </row>
    <row r="19" ht="25.5">
      <c r="A19" s="15" t="s">
        <v>8</v>
      </c>
    </row>
    <row r="20" ht="39">
      <c r="A20" s="15" t="s">
        <v>463</v>
      </c>
    </row>
    <row r="21" ht="39">
      <c r="A21" s="15" t="s">
        <v>53</v>
      </c>
    </row>
    <row r="22" ht="51.75">
      <c r="A22" s="15" t="s">
        <v>54</v>
      </c>
    </row>
    <row r="23" ht="25.5">
      <c r="A23" s="15" t="s">
        <v>9</v>
      </c>
    </row>
    <row r="24" ht="25.5">
      <c r="A24" s="15" t="s">
        <v>0</v>
      </c>
    </row>
    <row r="25" ht="25.5">
      <c r="A25" s="15" t="s">
        <v>55</v>
      </c>
    </row>
    <row r="26" ht="39">
      <c r="A26" s="15" t="s">
        <v>56</v>
      </c>
    </row>
    <row r="27" ht="39">
      <c r="A27" s="15" t="s">
        <v>57</v>
      </c>
    </row>
    <row r="28" ht="25.5">
      <c r="A28" s="15" t="s">
        <v>58</v>
      </c>
    </row>
    <row r="29" ht="25.5">
      <c r="A29" s="15" t="s">
        <v>59</v>
      </c>
    </row>
    <row r="30" ht="39">
      <c r="A30" s="15" t="s">
        <v>60</v>
      </c>
    </row>
    <row r="31" ht="39">
      <c r="A31" s="15" t="s">
        <v>61</v>
      </c>
    </row>
    <row r="32" ht="51.75">
      <c r="A32" s="15" t="s">
        <v>62</v>
      </c>
    </row>
    <row r="33" ht="39">
      <c r="A33" s="15" t="s">
        <v>10</v>
      </c>
    </row>
    <row r="34" ht="25.5">
      <c r="A34" s="15" t="s">
        <v>11</v>
      </c>
    </row>
    <row r="35" ht="51.75">
      <c r="A35" s="15" t="s">
        <v>20</v>
      </c>
    </row>
    <row r="36" ht="25.5">
      <c r="A36" s="15" t="s">
        <v>63</v>
      </c>
    </row>
  </sheetData>
  <sheetProtection password="E19D" sheet="1"/>
  <printOptions/>
  <pageMargins left="0.984251968503937" right="0.3937007874015748" top="0.7874015748031497" bottom="0.7874015748031497" header="0.31496062992125984" footer="0.3937007874015748"/>
  <pageSetup firstPageNumber="2" useFirstPageNumber="1" horizontalDpi="300" verticalDpi="300" orientation="portrait" paperSize="9" scale="95" r:id="rId1"/>
  <headerFooter>
    <oddFooter>&amp;L&amp;"-,Regular"&amp;9Troškovnik -Rekonstrukcija raskrižja Ul. Vlatka Mačeka i Šestanskog prolaza i raskrižja Ul. Put Kotlara i Braće Mislava i Janka Perice&amp;R&amp;"-,Regular"&amp;9&amp;P</oddFooter>
  </headerFooter>
</worksheet>
</file>

<file path=xl/worksheets/sheet3.xml><?xml version="1.0" encoding="utf-8"?>
<worksheet xmlns="http://schemas.openxmlformats.org/spreadsheetml/2006/main" xmlns:r="http://schemas.openxmlformats.org/officeDocument/2006/relationships">
  <dimension ref="A1:J261"/>
  <sheetViews>
    <sheetView view="pageBreakPreview" zoomScale="115" zoomScaleNormal="105" zoomScaleSheetLayoutView="115" workbookViewId="0" topLeftCell="A1">
      <selection activeCell="F4" sqref="F4"/>
    </sheetView>
  </sheetViews>
  <sheetFormatPr defaultColWidth="9.140625" defaultRowHeight="12.75"/>
  <cols>
    <col min="1" max="1" width="5.28125" style="223" bestFit="1" customWidth="1"/>
    <col min="2" max="2" width="46.140625" style="129" customWidth="1"/>
    <col min="3" max="3" width="7.8515625" style="224" customWidth="1"/>
    <col min="4" max="4" width="8.140625" style="116" customWidth="1"/>
    <col min="5" max="5" width="11.140625" style="118" bestFit="1" customWidth="1"/>
    <col min="6" max="6" width="14.28125" style="505" customWidth="1"/>
    <col min="7" max="7" width="10.00390625" style="119" bestFit="1" customWidth="1"/>
    <col min="8" max="9" width="9.140625" style="119" customWidth="1"/>
    <col min="10" max="10" width="35.57421875" style="119" customWidth="1"/>
    <col min="11" max="16384" width="9.140625" style="119" customWidth="1"/>
  </cols>
  <sheetData>
    <row r="1" spans="1:6" s="105" customFormat="1" ht="24">
      <c r="A1" s="101"/>
      <c r="B1" s="102" t="s">
        <v>301</v>
      </c>
      <c r="C1" s="103" t="s">
        <v>16</v>
      </c>
      <c r="D1" s="103" t="s">
        <v>17</v>
      </c>
      <c r="E1" s="104" t="s">
        <v>35</v>
      </c>
      <c r="F1" s="496" t="s">
        <v>36</v>
      </c>
    </row>
    <row r="2" spans="1:6" s="105" customFormat="1" ht="12">
      <c r="A2" s="106">
        <v>1</v>
      </c>
      <c r="B2" s="107" t="s">
        <v>18</v>
      </c>
      <c r="C2" s="108"/>
      <c r="D2" s="108"/>
      <c r="E2" s="109"/>
      <c r="F2" s="497"/>
    </row>
    <row r="3" spans="1:6" s="105" customFormat="1" ht="12">
      <c r="A3" s="101"/>
      <c r="B3" s="110"/>
      <c r="C3" s="111"/>
      <c r="D3" s="112"/>
      <c r="E3" s="113"/>
      <c r="F3" s="498"/>
    </row>
    <row r="4" spans="1:6" ht="123">
      <c r="A4" s="114" t="s">
        <v>67</v>
      </c>
      <c r="B4" s="115" t="s">
        <v>103</v>
      </c>
      <c r="C4" s="111"/>
      <c r="E4" s="117"/>
      <c r="F4" s="499"/>
    </row>
    <row r="5" spans="1:6" s="123" customFormat="1" ht="12">
      <c r="A5" s="114"/>
      <c r="B5" s="120" t="s">
        <v>114</v>
      </c>
      <c r="C5" s="121" t="s">
        <v>112</v>
      </c>
      <c r="D5" s="122">
        <v>0.2</v>
      </c>
      <c r="E5" s="465"/>
      <c r="F5" s="500">
        <f>D5*E5</f>
        <v>0</v>
      </c>
    </row>
    <row r="6" spans="1:6" s="123" customFormat="1" ht="12">
      <c r="A6" s="114"/>
      <c r="B6" s="124"/>
      <c r="C6" s="125"/>
      <c r="D6" s="126"/>
      <c r="E6" s="117"/>
      <c r="F6" s="499"/>
    </row>
    <row r="7" spans="1:6" ht="86.25">
      <c r="A7" s="114" t="s">
        <v>68</v>
      </c>
      <c r="B7" s="115" t="s">
        <v>328</v>
      </c>
      <c r="C7" s="111"/>
      <c r="E7" s="117"/>
      <c r="F7" s="499"/>
    </row>
    <row r="8" spans="1:6" s="123" customFormat="1" ht="12">
      <c r="A8" s="114"/>
      <c r="B8" s="120" t="s">
        <v>114</v>
      </c>
      <c r="C8" s="121" t="s">
        <v>112</v>
      </c>
      <c r="D8" s="122">
        <v>0.2</v>
      </c>
      <c r="E8" s="465"/>
      <c r="F8" s="500">
        <f>D8*E8</f>
        <v>0</v>
      </c>
    </row>
    <row r="9" spans="1:6" s="123" customFormat="1" ht="12">
      <c r="A9" s="114"/>
      <c r="B9" s="124"/>
      <c r="C9" s="125"/>
      <c r="D9" s="126"/>
      <c r="E9" s="117"/>
      <c r="F9" s="499"/>
    </row>
    <row r="10" spans="1:6" ht="73.5">
      <c r="A10" s="114" t="s">
        <v>69</v>
      </c>
      <c r="B10" s="115" t="s">
        <v>286</v>
      </c>
      <c r="C10" s="111"/>
      <c r="E10" s="117"/>
      <c r="F10" s="499"/>
    </row>
    <row r="11" spans="1:6" s="123" customFormat="1" ht="12">
      <c r="A11" s="114"/>
      <c r="B11" s="127" t="s">
        <v>71</v>
      </c>
      <c r="C11" s="121" t="s">
        <v>13</v>
      </c>
      <c r="D11" s="128">
        <v>2</v>
      </c>
      <c r="E11" s="465"/>
      <c r="F11" s="500">
        <f>D11*E11</f>
        <v>0</v>
      </c>
    </row>
    <row r="12" spans="1:6" ht="11.25" customHeight="1">
      <c r="A12" s="114"/>
      <c r="C12" s="111"/>
      <c r="E12" s="117"/>
      <c r="F12" s="499"/>
    </row>
    <row r="13" spans="1:6" ht="73.5">
      <c r="A13" s="114" t="s">
        <v>70</v>
      </c>
      <c r="B13" s="115" t="s">
        <v>107</v>
      </c>
      <c r="C13" s="111"/>
      <c r="E13" s="117"/>
      <c r="F13" s="499"/>
    </row>
    <row r="14" spans="1:6" s="123" customFormat="1" ht="12">
      <c r="A14" s="114"/>
      <c r="B14" s="127" t="s">
        <v>208</v>
      </c>
      <c r="C14" s="121" t="s">
        <v>78</v>
      </c>
      <c r="D14" s="128">
        <v>1</v>
      </c>
      <c r="E14" s="465"/>
      <c r="F14" s="500">
        <f>D14*E14</f>
        <v>0</v>
      </c>
    </row>
    <row r="15" spans="1:6" s="123" customFormat="1" ht="12">
      <c r="A15" s="114"/>
      <c r="B15" s="127" t="s">
        <v>209</v>
      </c>
      <c r="C15" s="121" t="s">
        <v>78</v>
      </c>
      <c r="D15" s="128">
        <v>1</v>
      </c>
      <c r="E15" s="465"/>
      <c r="F15" s="500">
        <f>D15*E15</f>
        <v>0</v>
      </c>
    </row>
    <row r="16" spans="1:6" s="123" customFormat="1" ht="12">
      <c r="A16" s="114"/>
      <c r="B16" s="127" t="s">
        <v>210</v>
      </c>
      <c r="C16" s="121" t="s">
        <v>78</v>
      </c>
      <c r="D16" s="128">
        <v>1</v>
      </c>
      <c r="E16" s="465"/>
      <c r="F16" s="500">
        <f>D16*E16</f>
        <v>0</v>
      </c>
    </row>
    <row r="17" spans="1:6" s="123" customFormat="1" ht="12">
      <c r="A17" s="114"/>
      <c r="B17" s="127" t="s">
        <v>211</v>
      </c>
      <c r="C17" s="121" t="s">
        <v>78</v>
      </c>
      <c r="D17" s="128">
        <v>1</v>
      </c>
      <c r="E17" s="465"/>
      <c r="F17" s="500">
        <f>D17*E17</f>
        <v>0</v>
      </c>
    </row>
    <row r="18" spans="1:6" s="123" customFormat="1" ht="12">
      <c r="A18" s="114"/>
      <c r="B18" s="124"/>
      <c r="C18" s="125"/>
      <c r="D18" s="126"/>
      <c r="E18" s="117"/>
      <c r="F18" s="499"/>
    </row>
    <row r="19" spans="1:6" ht="98.25">
      <c r="A19" s="114" t="s">
        <v>72</v>
      </c>
      <c r="B19" s="115" t="s">
        <v>104</v>
      </c>
      <c r="C19" s="119"/>
      <c r="E19" s="117"/>
      <c r="F19" s="499"/>
    </row>
    <row r="20" spans="1:6" s="123" customFormat="1" ht="12">
      <c r="A20" s="130"/>
      <c r="B20" s="120" t="s">
        <v>42</v>
      </c>
      <c r="C20" s="121" t="s">
        <v>38</v>
      </c>
      <c r="D20" s="122">
        <v>450</v>
      </c>
      <c r="E20" s="465"/>
      <c r="F20" s="500">
        <f>D20*E20</f>
        <v>0</v>
      </c>
    </row>
    <row r="21" spans="1:6" ht="12">
      <c r="A21" s="114"/>
      <c r="B21" s="124"/>
      <c r="C21" s="125"/>
      <c r="E21" s="117"/>
      <c r="F21" s="499"/>
    </row>
    <row r="22" spans="1:6" ht="98.25">
      <c r="A22" s="114" t="s">
        <v>73</v>
      </c>
      <c r="B22" s="131" t="s">
        <v>105</v>
      </c>
      <c r="C22" s="111"/>
      <c r="E22" s="117"/>
      <c r="F22" s="499"/>
    </row>
    <row r="23" spans="1:6" ht="12">
      <c r="A23" s="132"/>
      <c r="B23" s="127" t="s">
        <v>71</v>
      </c>
      <c r="C23" s="121" t="s">
        <v>13</v>
      </c>
      <c r="D23" s="128">
        <v>8</v>
      </c>
      <c r="E23" s="465"/>
      <c r="F23" s="500">
        <f>D23*E23</f>
        <v>0</v>
      </c>
    </row>
    <row r="24" spans="2:6" s="123" customFormat="1" ht="15" customHeight="1">
      <c r="B24" s="133"/>
      <c r="D24" s="134"/>
      <c r="E24" s="135"/>
      <c r="F24" s="501"/>
    </row>
    <row r="25" spans="1:6" ht="98.25">
      <c r="A25" s="114" t="s">
        <v>74</v>
      </c>
      <c r="B25" s="131" t="s">
        <v>106</v>
      </c>
      <c r="C25" s="119"/>
      <c r="E25" s="117"/>
      <c r="F25" s="499"/>
    </row>
    <row r="26" spans="1:6" s="123" customFormat="1" ht="14.25" customHeight="1">
      <c r="A26" s="132"/>
      <c r="B26" s="127" t="s">
        <v>71</v>
      </c>
      <c r="C26" s="121" t="s">
        <v>13</v>
      </c>
      <c r="D26" s="128">
        <v>5</v>
      </c>
      <c r="E26" s="465"/>
      <c r="F26" s="500">
        <f>D26*E26</f>
        <v>0</v>
      </c>
    </row>
    <row r="27" spans="1:6" ht="14.25" customHeight="1">
      <c r="A27" s="114"/>
      <c r="C27" s="119"/>
      <c r="E27" s="117"/>
      <c r="F27" s="499"/>
    </row>
    <row r="28" spans="1:6" ht="48.75">
      <c r="A28" s="114" t="s">
        <v>77</v>
      </c>
      <c r="B28" s="115" t="s">
        <v>115</v>
      </c>
      <c r="C28" s="125"/>
      <c r="E28" s="117"/>
      <c r="F28" s="499"/>
    </row>
    <row r="29" spans="1:6" s="123" customFormat="1" ht="12">
      <c r="A29" s="114"/>
      <c r="B29" s="127" t="s">
        <v>43</v>
      </c>
      <c r="C29" s="121" t="s">
        <v>39</v>
      </c>
      <c r="D29" s="122">
        <v>300</v>
      </c>
      <c r="E29" s="465"/>
      <c r="F29" s="500">
        <f>D29*E29</f>
        <v>0</v>
      </c>
    </row>
    <row r="30" spans="1:6" s="123" customFormat="1" ht="12">
      <c r="A30" s="114"/>
      <c r="B30" s="129"/>
      <c r="C30" s="125"/>
      <c r="D30" s="126"/>
      <c r="E30" s="117"/>
      <c r="F30" s="499"/>
    </row>
    <row r="31" spans="1:6" ht="61.5">
      <c r="A31" s="114" t="s">
        <v>79</v>
      </c>
      <c r="B31" s="115" t="s">
        <v>294</v>
      </c>
      <c r="C31" s="125"/>
      <c r="E31" s="117"/>
      <c r="F31" s="499"/>
    </row>
    <row r="32" spans="1:6" s="123" customFormat="1" ht="12">
      <c r="A32" s="114"/>
      <c r="B32" s="127" t="s">
        <v>43</v>
      </c>
      <c r="C32" s="121" t="s">
        <v>39</v>
      </c>
      <c r="D32" s="122">
        <v>70</v>
      </c>
      <c r="E32" s="465"/>
      <c r="F32" s="500">
        <f>D32*E32</f>
        <v>0</v>
      </c>
    </row>
    <row r="33" spans="1:6" ht="12">
      <c r="A33" s="114"/>
      <c r="B33" s="124"/>
      <c r="C33" s="125"/>
      <c r="E33" s="117"/>
      <c r="F33" s="499"/>
    </row>
    <row r="34" spans="1:6" ht="111">
      <c r="A34" s="114" t="s">
        <v>80</v>
      </c>
      <c r="B34" s="131" t="s">
        <v>304</v>
      </c>
      <c r="C34" s="125"/>
      <c r="E34" s="117"/>
      <c r="F34" s="499"/>
    </row>
    <row r="35" spans="1:6" s="123" customFormat="1" ht="12">
      <c r="A35" s="114"/>
      <c r="B35" s="127" t="s">
        <v>75</v>
      </c>
      <c r="C35" s="121" t="s">
        <v>39</v>
      </c>
      <c r="D35" s="122">
        <v>620</v>
      </c>
      <c r="E35" s="465"/>
      <c r="F35" s="500">
        <f>D35*E35</f>
        <v>0</v>
      </c>
    </row>
    <row r="36" spans="1:6" s="123" customFormat="1" ht="24">
      <c r="A36" s="114"/>
      <c r="B36" s="127" t="s">
        <v>76</v>
      </c>
      <c r="C36" s="121" t="s">
        <v>38</v>
      </c>
      <c r="D36" s="122">
        <v>1780</v>
      </c>
      <c r="E36" s="465"/>
      <c r="F36" s="500">
        <f>D36*E36</f>
        <v>0</v>
      </c>
    </row>
    <row r="37" spans="1:6" s="123" customFormat="1" ht="24">
      <c r="A37" s="114"/>
      <c r="B37" s="127" t="s">
        <v>137</v>
      </c>
      <c r="C37" s="121" t="s">
        <v>38</v>
      </c>
      <c r="D37" s="122">
        <v>820</v>
      </c>
      <c r="E37" s="465"/>
      <c r="F37" s="500">
        <f>D37*E37</f>
        <v>0</v>
      </c>
    </row>
    <row r="38" spans="1:6" s="123" customFormat="1" ht="12">
      <c r="A38" s="114"/>
      <c r="B38" s="136"/>
      <c r="C38" s="125"/>
      <c r="D38" s="126"/>
      <c r="E38" s="117"/>
      <c r="F38" s="499"/>
    </row>
    <row r="39" spans="1:6" ht="98.25">
      <c r="A39" s="114" t="s">
        <v>116</v>
      </c>
      <c r="B39" s="131" t="s">
        <v>305</v>
      </c>
      <c r="C39" s="125"/>
      <c r="E39" s="117"/>
      <c r="F39" s="499"/>
    </row>
    <row r="40" spans="1:6" s="123" customFormat="1" ht="12">
      <c r="A40" s="114"/>
      <c r="B40" s="127" t="s">
        <v>199</v>
      </c>
      <c r="C40" s="121" t="s">
        <v>38</v>
      </c>
      <c r="D40" s="122">
        <v>150</v>
      </c>
      <c r="E40" s="465"/>
      <c r="F40" s="500">
        <f>D40*E40</f>
        <v>0</v>
      </c>
    </row>
    <row r="41" spans="1:6" s="123" customFormat="1" ht="12">
      <c r="A41" s="114"/>
      <c r="B41" s="124"/>
      <c r="C41" s="125"/>
      <c r="D41" s="126"/>
      <c r="E41" s="117"/>
      <c r="F41" s="499"/>
    </row>
    <row r="42" spans="1:10" ht="73.5">
      <c r="A42" s="114" t="s">
        <v>118</v>
      </c>
      <c r="B42" s="131" t="s">
        <v>507</v>
      </c>
      <c r="C42" s="481"/>
      <c r="E42" s="117"/>
      <c r="F42" s="499"/>
      <c r="J42" s="490"/>
    </row>
    <row r="43" spans="1:6" s="123" customFormat="1" ht="12">
      <c r="A43" s="114"/>
      <c r="B43" s="127" t="s">
        <v>495</v>
      </c>
      <c r="C43" s="102" t="s">
        <v>38</v>
      </c>
      <c r="D43" s="122">
        <v>400</v>
      </c>
      <c r="E43" s="465"/>
      <c r="F43" s="500">
        <f>D43*E43</f>
        <v>0</v>
      </c>
    </row>
    <row r="44" spans="1:6" s="123" customFormat="1" ht="12">
      <c r="A44" s="114"/>
      <c r="B44" s="124"/>
      <c r="C44" s="125"/>
      <c r="D44" s="126"/>
      <c r="E44" s="117"/>
      <c r="F44" s="499"/>
    </row>
    <row r="45" spans="1:6" ht="111">
      <c r="A45" s="114" t="s">
        <v>290</v>
      </c>
      <c r="B45" s="115" t="s">
        <v>216</v>
      </c>
      <c r="C45" s="125"/>
      <c r="E45" s="117"/>
      <c r="F45" s="499"/>
    </row>
    <row r="46" spans="1:6" s="123" customFormat="1" ht="12">
      <c r="A46" s="114"/>
      <c r="B46" s="127" t="s">
        <v>212</v>
      </c>
      <c r="C46" s="121" t="s">
        <v>39</v>
      </c>
      <c r="D46" s="122">
        <v>200</v>
      </c>
      <c r="E46" s="465"/>
      <c r="F46" s="500">
        <f>D46*E46</f>
        <v>0</v>
      </c>
    </row>
    <row r="47" spans="1:6" s="123" customFormat="1" ht="12">
      <c r="A47" s="114"/>
      <c r="B47" s="136"/>
      <c r="C47" s="125"/>
      <c r="D47" s="126"/>
      <c r="E47" s="137"/>
      <c r="F47" s="499"/>
    </row>
    <row r="48" spans="1:6" ht="111">
      <c r="A48" s="114" t="s">
        <v>291</v>
      </c>
      <c r="B48" s="131" t="s">
        <v>215</v>
      </c>
      <c r="C48" s="125"/>
      <c r="E48" s="117"/>
      <c r="F48" s="499"/>
    </row>
    <row r="49" spans="1:6" s="123" customFormat="1" ht="12">
      <c r="A49" s="114"/>
      <c r="B49" s="127" t="s">
        <v>213</v>
      </c>
      <c r="C49" s="121" t="s">
        <v>214</v>
      </c>
      <c r="D49" s="128">
        <v>9</v>
      </c>
      <c r="E49" s="465"/>
      <c r="F49" s="500">
        <f>D49*E49</f>
        <v>0</v>
      </c>
    </row>
    <row r="50" spans="1:6" s="123" customFormat="1" ht="12">
      <c r="A50" s="114"/>
      <c r="B50" s="136"/>
      <c r="C50" s="125"/>
      <c r="D50" s="126"/>
      <c r="E50" s="137"/>
      <c r="F50" s="499"/>
    </row>
    <row r="51" spans="1:6" ht="159.75">
      <c r="A51" s="114" t="s">
        <v>292</v>
      </c>
      <c r="B51" s="131" t="s">
        <v>306</v>
      </c>
      <c r="C51" s="111"/>
      <c r="E51" s="117"/>
      <c r="F51" s="499"/>
    </row>
    <row r="52" spans="1:6" s="123" customFormat="1" ht="24">
      <c r="A52" s="114"/>
      <c r="B52" s="127" t="s">
        <v>198</v>
      </c>
      <c r="C52" s="121" t="s">
        <v>39</v>
      </c>
      <c r="D52" s="122">
        <v>180</v>
      </c>
      <c r="E52" s="465"/>
      <c r="F52" s="500">
        <f>D52*E52</f>
        <v>0</v>
      </c>
    </row>
    <row r="53" spans="1:6" s="123" customFormat="1" ht="12">
      <c r="A53" s="114"/>
      <c r="B53" s="136"/>
      <c r="C53" s="125"/>
      <c r="D53" s="126"/>
      <c r="E53" s="117"/>
      <c r="F53" s="499"/>
    </row>
    <row r="54" spans="1:6" s="143" customFormat="1" ht="111">
      <c r="A54" s="138" t="s">
        <v>293</v>
      </c>
      <c r="B54" s="139" t="s">
        <v>296</v>
      </c>
      <c r="C54" s="140"/>
      <c r="D54" s="141"/>
      <c r="E54" s="142"/>
      <c r="F54" s="502"/>
    </row>
    <row r="55" spans="1:6" s="147" customFormat="1" ht="12">
      <c r="A55" s="138"/>
      <c r="B55" s="144" t="s">
        <v>196</v>
      </c>
      <c r="C55" s="145" t="s">
        <v>38</v>
      </c>
      <c r="D55" s="146">
        <v>150</v>
      </c>
      <c r="E55" s="466"/>
      <c r="F55" s="503">
        <f>D55*E55</f>
        <v>0</v>
      </c>
    </row>
    <row r="56" spans="1:6" s="147" customFormat="1" ht="12">
      <c r="A56" s="138"/>
      <c r="B56" s="144" t="s">
        <v>197</v>
      </c>
      <c r="C56" s="145" t="s">
        <v>38</v>
      </c>
      <c r="D56" s="146">
        <v>150</v>
      </c>
      <c r="E56" s="466"/>
      <c r="F56" s="503">
        <f>D56*E56</f>
        <v>0</v>
      </c>
    </row>
    <row r="57" spans="1:6" s="123" customFormat="1" ht="12">
      <c r="A57" s="114"/>
      <c r="B57" s="124"/>
      <c r="C57" s="125"/>
      <c r="D57" s="126"/>
      <c r="E57" s="117"/>
      <c r="F57" s="499"/>
    </row>
    <row r="58" spans="1:6" ht="135">
      <c r="A58" s="114" t="s">
        <v>297</v>
      </c>
      <c r="B58" s="115" t="s">
        <v>456</v>
      </c>
      <c r="C58" s="111"/>
      <c r="E58" s="117"/>
      <c r="F58" s="499"/>
    </row>
    <row r="59" spans="1:6" s="123" customFormat="1" ht="12">
      <c r="A59" s="114"/>
      <c r="B59" s="127" t="s">
        <v>119</v>
      </c>
      <c r="C59" s="121" t="s">
        <v>13</v>
      </c>
      <c r="D59" s="128">
        <v>10</v>
      </c>
      <c r="E59" s="465"/>
      <c r="F59" s="500">
        <f>D59*E59</f>
        <v>0</v>
      </c>
    </row>
    <row r="60" spans="1:6" s="123" customFormat="1" ht="12">
      <c r="A60" s="114"/>
      <c r="B60" s="124"/>
      <c r="C60" s="125"/>
      <c r="D60" s="148"/>
      <c r="E60" s="117"/>
      <c r="F60" s="499"/>
    </row>
    <row r="61" spans="1:6" ht="73.5">
      <c r="A61" s="114" t="s">
        <v>295</v>
      </c>
      <c r="B61" s="115" t="s">
        <v>108</v>
      </c>
      <c r="C61" s="111"/>
      <c r="E61" s="117"/>
      <c r="F61" s="499"/>
    </row>
    <row r="62" spans="1:6" s="123" customFormat="1" ht="12">
      <c r="A62" s="114"/>
      <c r="B62" s="127" t="s">
        <v>117</v>
      </c>
      <c r="C62" s="121" t="s">
        <v>15</v>
      </c>
      <c r="D62" s="128">
        <v>1</v>
      </c>
      <c r="E62" s="465"/>
      <c r="F62" s="500">
        <f>D62*E62</f>
        <v>0</v>
      </c>
    </row>
    <row r="63" spans="1:6" ht="12">
      <c r="A63" s="114"/>
      <c r="B63" s="149"/>
      <c r="C63" s="111"/>
      <c r="E63" s="117"/>
      <c r="F63" s="499"/>
    </row>
    <row r="64" spans="1:6" ht="86.25">
      <c r="A64" s="114" t="s">
        <v>478</v>
      </c>
      <c r="B64" s="150" t="s">
        <v>109</v>
      </c>
      <c r="C64" s="125"/>
      <c r="D64" s="126"/>
      <c r="E64" s="117"/>
      <c r="F64" s="499"/>
    </row>
    <row r="65" spans="1:6" s="123" customFormat="1" ht="12">
      <c r="A65" s="114"/>
      <c r="B65" s="127" t="s">
        <v>117</v>
      </c>
      <c r="C65" s="121" t="s">
        <v>15</v>
      </c>
      <c r="D65" s="128">
        <v>1</v>
      </c>
      <c r="E65" s="465"/>
      <c r="F65" s="500">
        <f>D65*E65</f>
        <v>0</v>
      </c>
    </row>
    <row r="66" spans="1:6" ht="12.75" thickBot="1">
      <c r="A66" s="114"/>
      <c r="B66" s="151"/>
      <c r="C66" s="152"/>
      <c r="D66" s="112"/>
      <c r="E66" s="117"/>
      <c r="F66" s="499"/>
    </row>
    <row r="67" spans="1:6" s="105" customFormat="1" ht="12.75" thickBot="1">
      <c r="A67" s="153">
        <v>1</v>
      </c>
      <c r="B67" s="154" t="s">
        <v>14</v>
      </c>
      <c r="C67" s="111"/>
      <c r="D67" s="112"/>
      <c r="E67" s="155"/>
      <c r="F67" s="504">
        <f>SUM(F5:F66)</f>
        <v>0</v>
      </c>
    </row>
    <row r="68" spans="1:7" ht="12">
      <c r="A68" s="114"/>
      <c r="B68" s="151"/>
      <c r="C68" s="156"/>
      <c r="D68" s="112"/>
      <c r="E68" s="117"/>
      <c r="F68" s="499"/>
      <c r="G68" s="157"/>
    </row>
    <row r="69" spans="1:5" ht="12">
      <c r="A69" s="106">
        <v>2</v>
      </c>
      <c r="B69" s="158" t="s">
        <v>19</v>
      </c>
      <c r="C69" s="119"/>
      <c r="D69" s="119"/>
      <c r="E69" s="119"/>
    </row>
    <row r="70" spans="1:6" ht="12">
      <c r="A70" s="101"/>
      <c r="B70" s="110"/>
      <c r="C70" s="111"/>
      <c r="D70" s="112"/>
      <c r="E70" s="113"/>
      <c r="F70" s="498"/>
    </row>
    <row r="71" spans="1:6" ht="197.25">
      <c r="A71" s="114" t="s">
        <v>81</v>
      </c>
      <c r="B71" s="131" t="s">
        <v>298</v>
      </c>
      <c r="C71" s="111"/>
      <c r="E71" s="117"/>
      <c r="F71" s="499"/>
    </row>
    <row r="72" spans="1:6" s="123" customFormat="1" ht="12">
      <c r="A72" s="114"/>
      <c r="B72" s="127" t="s">
        <v>41</v>
      </c>
      <c r="C72" s="121" t="s">
        <v>40</v>
      </c>
      <c r="D72" s="159">
        <v>1200</v>
      </c>
      <c r="E72" s="465"/>
      <c r="F72" s="506">
        <f>D72*E72</f>
        <v>0</v>
      </c>
    </row>
    <row r="73" spans="1:6" s="123" customFormat="1" ht="12">
      <c r="A73" s="114"/>
      <c r="B73" s="124"/>
      <c r="C73" s="125"/>
      <c r="D73" s="126"/>
      <c r="E73" s="117"/>
      <c r="F73" s="499"/>
    </row>
    <row r="74" spans="1:6" s="143" customFormat="1" ht="147.75">
      <c r="A74" s="138" t="s">
        <v>82</v>
      </c>
      <c r="B74" s="139" t="s">
        <v>299</v>
      </c>
      <c r="D74" s="141"/>
      <c r="E74" s="142"/>
      <c r="F74" s="502"/>
    </row>
    <row r="75" spans="1:6" s="147" customFormat="1" ht="12">
      <c r="A75" s="160"/>
      <c r="B75" s="161" t="s">
        <v>206</v>
      </c>
      <c r="C75" s="162" t="s">
        <v>40</v>
      </c>
      <c r="D75" s="163">
        <v>300</v>
      </c>
      <c r="E75" s="467"/>
      <c r="F75" s="507">
        <f>D75*E75</f>
        <v>0</v>
      </c>
    </row>
    <row r="76" spans="1:6" s="147" customFormat="1" ht="12">
      <c r="A76" s="160"/>
      <c r="B76" s="164"/>
      <c r="C76" s="165"/>
      <c r="D76" s="166"/>
      <c r="E76" s="167"/>
      <c r="F76" s="508"/>
    </row>
    <row r="77" spans="1:6" s="171" customFormat="1" ht="258.75">
      <c r="A77" s="114" t="s">
        <v>83</v>
      </c>
      <c r="B77" s="115" t="s">
        <v>487</v>
      </c>
      <c r="C77" s="168"/>
      <c r="D77" s="169"/>
      <c r="E77" s="170"/>
      <c r="F77" s="509"/>
    </row>
    <row r="78" spans="1:8" s="173" customFormat="1" ht="24">
      <c r="A78" s="172"/>
      <c r="B78" s="127" t="s">
        <v>484</v>
      </c>
      <c r="C78" s="121" t="s">
        <v>40</v>
      </c>
      <c r="D78" s="122">
        <v>70</v>
      </c>
      <c r="E78" s="465"/>
      <c r="F78" s="500">
        <f>D78*E78</f>
        <v>0</v>
      </c>
      <c r="H78" s="126"/>
    </row>
    <row r="79" spans="1:8" s="173" customFormat="1" ht="24">
      <c r="A79" s="172"/>
      <c r="B79" s="127" t="s">
        <v>485</v>
      </c>
      <c r="C79" s="102" t="s">
        <v>40</v>
      </c>
      <c r="D79" s="122">
        <v>40</v>
      </c>
      <c r="E79" s="465"/>
      <c r="F79" s="500">
        <f>D79*E79</f>
        <v>0</v>
      </c>
      <c r="H79" s="126"/>
    </row>
    <row r="80" spans="1:8" s="173" customFormat="1" ht="12">
      <c r="A80" s="172"/>
      <c r="B80" s="127" t="s">
        <v>486</v>
      </c>
      <c r="C80" s="102" t="s">
        <v>40</v>
      </c>
      <c r="D80" s="122">
        <v>55</v>
      </c>
      <c r="E80" s="465"/>
      <c r="F80" s="500">
        <f>D80*E80</f>
        <v>0</v>
      </c>
      <c r="H80" s="126"/>
    </row>
    <row r="81" spans="1:5" ht="12">
      <c r="A81" s="119"/>
      <c r="B81" s="174"/>
      <c r="C81" s="119"/>
      <c r="D81" s="157"/>
      <c r="E81" s="175"/>
    </row>
    <row r="82" spans="1:6" ht="135">
      <c r="A82" s="114" t="s">
        <v>84</v>
      </c>
      <c r="B82" s="115" t="s">
        <v>300</v>
      </c>
      <c r="C82" s="119"/>
      <c r="E82" s="117"/>
      <c r="F82" s="499"/>
    </row>
    <row r="83" spans="1:6" s="123" customFormat="1" ht="12">
      <c r="A83" s="132"/>
      <c r="B83" s="127" t="s">
        <v>41</v>
      </c>
      <c r="C83" s="121" t="s">
        <v>40</v>
      </c>
      <c r="D83" s="122">
        <v>50</v>
      </c>
      <c r="E83" s="465"/>
      <c r="F83" s="500">
        <f>D83*E83</f>
        <v>0</v>
      </c>
    </row>
    <row r="84" spans="1:6" s="123" customFormat="1" ht="12">
      <c r="A84" s="132"/>
      <c r="B84" s="124"/>
      <c r="C84" s="125"/>
      <c r="D84" s="126"/>
      <c r="E84" s="117"/>
      <c r="F84" s="499"/>
    </row>
    <row r="85" spans="1:6" ht="73.5">
      <c r="A85" s="114" t="s">
        <v>85</v>
      </c>
      <c r="B85" s="115" t="s">
        <v>120</v>
      </c>
      <c r="C85" s="119"/>
      <c r="E85" s="117"/>
      <c r="F85" s="499"/>
    </row>
    <row r="86" spans="1:6" s="123" customFormat="1" ht="12">
      <c r="A86" s="132"/>
      <c r="B86" s="176" t="s">
        <v>42</v>
      </c>
      <c r="C86" s="102" t="s">
        <v>38</v>
      </c>
      <c r="D86" s="177">
        <v>2900</v>
      </c>
      <c r="E86" s="468"/>
      <c r="F86" s="510">
        <f>D86*E86</f>
        <v>0</v>
      </c>
    </row>
    <row r="87" spans="1:6" s="123" customFormat="1" ht="12">
      <c r="A87" s="132"/>
      <c r="B87" s="124"/>
      <c r="C87" s="125"/>
      <c r="D87" s="126"/>
      <c r="E87" s="117"/>
      <c r="F87" s="499"/>
    </row>
    <row r="88" spans="1:6" ht="86.25">
      <c r="A88" s="114" t="s">
        <v>86</v>
      </c>
      <c r="B88" s="115" t="s">
        <v>121</v>
      </c>
      <c r="C88" s="119"/>
      <c r="E88" s="117"/>
      <c r="F88" s="499"/>
    </row>
    <row r="89" spans="1:6" s="123" customFormat="1" ht="12">
      <c r="A89" s="132"/>
      <c r="B89" s="176" t="s">
        <v>42</v>
      </c>
      <c r="C89" s="102" t="s">
        <v>38</v>
      </c>
      <c r="D89" s="177">
        <v>2300</v>
      </c>
      <c r="E89" s="468"/>
      <c r="F89" s="510">
        <f>D89*E89</f>
        <v>0</v>
      </c>
    </row>
    <row r="90" spans="1:6" s="123" customFormat="1" ht="12">
      <c r="A90" s="132"/>
      <c r="B90" s="480"/>
      <c r="C90" s="481"/>
      <c r="D90" s="482"/>
      <c r="E90" s="491"/>
      <c r="F90" s="511"/>
    </row>
    <row r="91" spans="1:6" s="123" customFormat="1" ht="147.75">
      <c r="A91" s="114" t="s">
        <v>466</v>
      </c>
      <c r="B91" s="115" t="s">
        <v>467</v>
      </c>
      <c r="C91" s="119"/>
      <c r="D91" s="116"/>
      <c r="E91" s="117"/>
      <c r="F91" s="499"/>
    </row>
    <row r="92" spans="1:6" s="123" customFormat="1" ht="12">
      <c r="A92" s="132"/>
      <c r="B92" s="176" t="s">
        <v>42</v>
      </c>
      <c r="C92" s="102" t="s">
        <v>38</v>
      </c>
      <c r="D92" s="177">
        <v>130</v>
      </c>
      <c r="E92" s="468"/>
      <c r="F92" s="510">
        <f>D92*E92</f>
        <v>0</v>
      </c>
    </row>
    <row r="93" spans="1:5" ht="12.75" thickBot="1">
      <c r="A93" s="119"/>
      <c r="B93" s="174"/>
      <c r="C93" s="119"/>
      <c r="D93" s="157"/>
      <c r="E93" s="175"/>
    </row>
    <row r="94" spans="1:6" s="105" customFormat="1" ht="12.75" thickBot="1">
      <c r="A94" s="153">
        <v>2</v>
      </c>
      <c r="B94" s="154" t="s">
        <v>12</v>
      </c>
      <c r="C94" s="111"/>
      <c r="D94" s="112"/>
      <c r="E94" s="155"/>
      <c r="F94" s="504">
        <f>SUM(F71:F93)</f>
        <v>0</v>
      </c>
    </row>
    <row r="95" spans="1:6" s="105" customFormat="1" ht="12">
      <c r="A95" s="101"/>
      <c r="B95" s="110"/>
      <c r="C95" s="111"/>
      <c r="D95" s="112"/>
      <c r="E95" s="155"/>
      <c r="F95" s="512"/>
    </row>
    <row r="96" spans="1:5" ht="12">
      <c r="A96" s="106">
        <v>3</v>
      </c>
      <c r="B96" s="158" t="s">
        <v>218</v>
      </c>
      <c r="C96" s="119"/>
      <c r="D96" s="119"/>
      <c r="E96" s="119"/>
    </row>
    <row r="97" spans="1:6" ht="12">
      <c r="A97" s="101"/>
      <c r="B97" s="110"/>
      <c r="C97" s="111"/>
      <c r="D97" s="112"/>
      <c r="E97" s="113"/>
      <c r="F97" s="498"/>
    </row>
    <row r="98" spans="1:6" s="171" customFormat="1" ht="184.5">
      <c r="A98" s="101" t="s">
        <v>87</v>
      </c>
      <c r="B98" s="115" t="s">
        <v>457</v>
      </c>
      <c r="C98" s="111"/>
      <c r="D98" s="116"/>
      <c r="E98" s="117"/>
      <c r="F98" s="499"/>
    </row>
    <row r="99" spans="1:6" s="173" customFormat="1" ht="24">
      <c r="A99" s="178"/>
      <c r="B99" s="127" t="s">
        <v>320</v>
      </c>
      <c r="C99" s="121" t="s">
        <v>39</v>
      </c>
      <c r="D99" s="122">
        <v>70</v>
      </c>
      <c r="E99" s="465"/>
      <c r="F99" s="500">
        <f>D99*E99</f>
        <v>0</v>
      </c>
    </row>
    <row r="100" spans="1:6" ht="12">
      <c r="A100" s="119"/>
      <c r="B100" s="149"/>
      <c r="C100" s="111"/>
      <c r="E100" s="117"/>
      <c r="F100" s="499"/>
    </row>
    <row r="101" spans="1:6" ht="98.25">
      <c r="A101" s="101" t="s">
        <v>88</v>
      </c>
      <c r="B101" s="115" t="s">
        <v>325</v>
      </c>
      <c r="C101" s="111"/>
      <c r="E101" s="117"/>
      <c r="F101" s="499"/>
    </row>
    <row r="102" spans="1:6" s="123" customFormat="1" ht="12">
      <c r="A102" s="130"/>
      <c r="B102" s="127" t="s">
        <v>219</v>
      </c>
      <c r="C102" s="121" t="s">
        <v>13</v>
      </c>
      <c r="D102" s="128">
        <v>8</v>
      </c>
      <c r="E102" s="465"/>
      <c r="F102" s="500">
        <f>D102*E102</f>
        <v>0</v>
      </c>
    </row>
    <row r="103" spans="1:6" s="123" customFormat="1" ht="12">
      <c r="A103" s="130"/>
      <c r="B103" s="124"/>
      <c r="C103" s="125"/>
      <c r="D103" s="148"/>
      <c r="E103" s="117"/>
      <c r="F103" s="499"/>
    </row>
    <row r="104" spans="1:6" s="123" customFormat="1" ht="48.75">
      <c r="A104" s="101" t="s">
        <v>89</v>
      </c>
      <c r="B104" s="179" t="s">
        <v>458</v>
      </c>
      <c r="C104" s="125"/>
      <c r="D104" s="148"/>
      <c r="E104" s="117"/>
      <c r="F104" s="499"/>
    </row>
    <row r="105" spans="1:6" s="123" customFormat="1" ht="12">
      <c r="A105" s="138"/>
      <c r="B105" s="144" t="s">
        <v>158</v>
      </c>
      <c r="C105" s="162" t="s">
        <v>13</v>
      </c>
      <c r="D105" s="180">
        <v>8</v>
      </c>
      <c r="E105" s="466"/>
      <c r="F105" s="503">
        <f>D105*E105</f>
        <v>0</v>
      </c>
    </row>
    <row r="106" spans="1:6" s="123" customFormat="1" ht="12">
      <c r="A106" s="130"/>
      <c r="B106" s="124"/>
      <c r="C106" s="125"/>
      <c r="D106" s="126"/>
      <c r="E106" s="117"/>
      <c r="F106" s="499"/>
    </row>
    <row r="107" spans="1:6" ht="172.5">
      <c r="A107" s="101" t="s">
        <v>152</v>
      </c>
      <c r="B107" s="181" t="s">
        <v>459</v>
      </c>
      <c r="C107" s="111"/>
      <c r="E107" s="117"/>
      <c r="F107" s="499"/>
    </row>
    <row r="108" spans="1:6" s="123" customFormat="1" ht="12">
      <c r="A108" s="130"/>
      <c r="B108" s="182" t="s">
        <v>285</v>
      </c>
      <c r="C108" s="162" t="s">
        <v>13</v>
      </c>
      <c r="D108" s="180">
        <v>9</v>
      </c>
      <c r="E108" s="466"/>
      <c r="F108" s="503">
        <f>D108*E108</f>
        <v>0</v>
      </c>
    </row>
    <row r="109" spans="1:6" s="123" customFormat="1" ht="12">
      <c r="A109" s="130"/>
      <c r="B109" s="183"/>
      <c r="C109" s="165"/>
      <c r="D109" s="184"/>
      <c r="E109" s="142"/>
      <c r="F109" s="502"/>
    </row>
    <row r="110" spans="1:6" s="123" customFormat="1" ht="86.25">
      <c r="A110" s="138" t="s">
        <v>153</v>
      </c>
      <c r="B110" s="185" t="s">
        <v>321</v>
      </c>
      <c r="C110" s="186"/>
      <c r="D110" s="187"/>
      <c r="E110" s="142"/>
      <c r="F110" s="502"/>
    </row>
    <row r="111" spans="1:6" s="123" customFormat="1" ht="12">
      <c r="A111" s="138"/>
      <c r="B111" s="185" t="s">
        <v>322</v>
      </c>
      <c r="C111" s="188" t="s">
        <v>39</v>
      </c>
      <c r="D111" s="189">
        <v>58</v>
      </c>
      <c r="E111" s="469"/>
      <c r="F111" s="513">
        <f>E111*D111</f>
        <v>0</v>
      </c>
    </row>
    <row r="112" spans="1:6" s="123" customFormat="1" ht="12">
      <c r="A112" s="143"/>
      <c r="B112" s="143"/>
      <c r="C112" s="190"/>
      <c r="D112" s="190"/>
      <c r="E112" s="143"/>
      <c r="F112" s="514"/>
    </row>
    <row r="113" spans="1:6" s="123" customFormat="1" ht="197.25">
      <c r="A113" s="138" t="s">
        <v>154</v>
      </c>
      <c r="B113" s="185" t="s">
        <v>323</v>
      </c>
      <c r="C113" s="186"/>
      <c r="D113" s="187"/>
      <c r="E113" s="142"/>
      <c r="F113" s="502"/>
    </row>
    <row r="114" spans="1:6" s="123" customFormat="1" ht="12">
      <c r="A114" s="138"/>
      <c r="B114" s="144" t="s">
        <v>324</v>
      </c>
      <c r="C114" s="145" t="s">
        <v>13</v>
      </c>
      <c r="D114" s="180">
        <v>2</v>
      </c>
      <c r="E114" s="466"/>
      <c r="F114" s="503">
        <f>E114*D114</f>
        <v>0</v>
      </c>
    </row>
    <row r="115" spans="1:6" s="123" customFormat="1" ht="12.75" thickBot="1">
      <c r="A115" s="130"/>
      <c r="B115" s="124"/>
      <c r="C115" s="125"/>
      <c r="D115" s="126"/>
      <c r="E115" s="117"/>
      <c r="F115" s="499"/>
    </row>
    <row r="116" spans="1:6" s="105" customFormat="1" ht="12.75" thickBot="1">
      <c r="A116" s="153">
        <v>3</v>
      </c>
      <c r="B116" s="154" t="s">
        <v>217</v>
      </c>
      <c r="C116" s="111"/>
      <c r="D116" s="112"/>
      <c r="E116" s="155"/>
      <c r="F116" s="504">
        <f>SUM(F99:F115)</f>
        <v>0</v>
      </c>
    </row>
    <row r="117" spans="1:6" s="105" customFormat="1" ht="12">
      <c r="A117" s="101"/>
      <c r="B117" s="110"/>
      <c r="C117" s="111"/>
      <c r="D117" s="112"/>
      <c r="E117" s="155"/>
      <c r="F117" s="512"/>
    </row>
    <row r="118" spans="1:5" ht="12">
      <c r="A118" s="106">
        <v>4</v>
      </c>
      <c r="B118" s="158" t="s">
        <v>64</v>
      </c>
      <c r="C118" s="119"/>
      <c r="D118" s="119"/>
      <c r="E118" s="119"/>
    </row>
    <row r="119" spans="1:6" ht="12">
      <c r="A119" s="101"/>
      <c r="B119" s="110"/>
      <c r="C119" s="111"/>
      <c r="D119" s="112"/>
      <c r="E119" s="113"/>
      <c r="F119" s="498"/>
    </row>
    <row r="120" spans="1:6" ht="141.75" customHeight="1">
      <c r="A120" s="114" t="s">
        <v>91</v>
      </c>
      <c r="B120" s="131" t="s">
        <v>122</v>
      </c>
      <c r="C120" s="111"/>
      <c r="E120" s="117"/>
      <c r="F120" s="499"/>
    </row>
    <row r="121" spans="1:6" s="123" customFormat="1" ht="12">
      <c r="A121" s="101"/>
      <c r="B121" s="127" t="s">
        <v>43</v>
      </c>
      <c r="C121" s="121" t="s">
        <v>39</v>
      </c>
      <c r="D121" s="122">
        <v>430</v>
      </c>
      <c r="E121" s="465"/>
      <c r="F121" s="500">
        <f>D121*E121</f>
        <v>0</v>
      </c>
    </row>
    <row r="122" spans="1:6" ht="12">
      <c r="A122" s="101"/>
      <c r="B122" s="110"/>
      <c r="C122" s="111"/>
      <c r="D122" s="112"/>
      <c r="E122" s="155"/>
      <c r="F122" s="499"/>
    </row>
    <row r="123" spans="1:6" ht="135">
      <c r="A123" s="114" t="s">
        <v>92</v>
      </c>
      <c r="B123" s="131" t="s">
        <v>123</v>
      </c>
      <c r="C123" s="111"/>
      <c r="E123" s="117"/>
      <c r="F123" s="499"/>
    </row>
    <row r="124" spans="1:6" s="123" customFormat="1" ht="12">
      <c r="A124" s="101"/>
      <c r="B124" s="127" t="s">
        <v>43</v>
      </c>
      <c r="C124" s="121" t="s">
        <v>39</v>
      </c>
      <c r="D124" s="122">
        <v>220</v>
      </c>
      <c r="E124" s="465"/>
      <c r="F124" s="500">
        <f>D124*E124</f>
        <v>0</v>
      </c>
    </row>
    <row r="125" spans="1:6" s="123" customFormat="1" ht="12">
      <c r="A125" s="101"/>
      <c r="B125" s="124"/>
      <c r="C125" s="125"/>
      <c r="D125" s="126"/>
      <c r="E125" s="117"/>
      <c r="F125" s="499"/>
    </row>
    <row r="126" spans="1:6" ht="123">
      <c r="A126" s="101" t="s">
        <v>125</v>
      </c>
      <c r="B126" s="115" t="s">
        <v>200</v>
      </c>
      <c r="C126" s="111"/>
      <c r="E126" s="117"/>
      <c r="F126" s="499"/>
    </row>
    <row r="127" spans="1:6" s="123" customFormat="1" ht="12">
      <c r="A127" s="101"/>
      <c r="B127" s="127" t="s">
        <v>41</v>
      </c>
      <c r="C127" s="121" t="s">
        <v>40</v>
      </c>
      <c r="D127" s="122">
        <v>34</v>
      </c>
      <c r="E127" s="465"/>
      <c r="F127" s="500">
        <f>E127*D127</f>
        <v>0</v>
      </c>
    </row>
    <row r="128" spans="1:6" ht="15" customHeight="1">
      <c r="A128" s="101"/>
      <c r="B128" s="124"/>
      <c r="C128" s="125"/>
      <c r="E128" s="117"/>
      <c r="F128" s="499"/>
    </row>
    <row r="129" spans="1:6" ht="172.5">
      <c r="A129" s="101" t="s">
        <v>126</v>
      </c>
      <c r="B129" s="131" t="s">
        <v>201</v>
      </c>
      <c r="C129" s="111"/>
      <c r="E129" s="117"/>
      <c r="F129" s="499"/>
    </row>
    <row r="130" spans="1:6" s="192" customFormat="1" ht="12">
      <c r="A130" s="191"/>
      <c r="B130" s="127" t="s">
        <v>41</v>
      </c>
      <c r="C130" s="121" t="s">
        <v>40</v>
      </c>
      <c r="D130" s="122">
        <v>60</v>
      </c>
      <c r="E130" s="465"/>
      <c r="F130" s="500">
        <f>E130*D130</f>
        <v>0</v>
      </c>
    </row>
    <row r="131" spans="1:6" ht="12">
      <c r="A131" s="101"/>
      <c r="B131" s="124"/>
      <c r="C131" s="125"/>
      <c r="E131" s="117"/>
      <c r="F131" s="499"/>
    </row>
    <row r="132" spans="1:6" ht="132.75" customHeight="1">
      <c r="A132" s="101" t="s">
        <v>127</v>
      </c>
      <c r="B132" s="115" t="s">
        <v>202</v>
      </c>
      <c r="C132" s="111"/>
      <c r="E132" s="117"/>
      <c r="F132" s="499"/>
    </row>
    <row r="133" spans="1:6" s="123" customFormat="1" ht="12">
      <c r="A133" s="101"/>
      <c r="B133" s="127" t="s">
        <v>90</v>
      </c>
      <c r="C133" s="193" t="s">
        <v>44</v>
      </c>
      <c r="D133" s="194">
        <v>3200</v>
      </c>
      <c r="E133" s="470"/>
      <c r="F133" s="515">
        <f>E133*D133</f>
        <v>0</v>
      </c>
    </row>
    <row r="134" spans="1:6" s="123" customFormat="1" ht="12">
      <c r="A134" s="101"/>
      <c r="B134" s="150"/>
      <c r="C134" s="125"/>
      <c r="D134" s="195"/>
      <c r="E134" s="196"/>
      <c r="F134" s="516"/>
    </row>
    <row r="135" spans="1:6" s="143" customFormat="1" ht="132.75" customHeight="1">
      <c r="A135" s="138" t="s">
        <v>128</v>
      </c>
      <c r="B135" s="179" t="s">
        <v>207</v>
      </c>
      <c r="C135" s="140"/>
      <c r="D135" s="141"/>
      <c r="E135" s="142"/>
      <c r="F135" s="502"/>
    </row>
    <row r="136" spans="1:6" s="198" customFormat="1" ht="12">
      <c r="A136" s="197"/>
      <c r="B136" s="144" t="s">
        <v>41</v>
      </c>
      <c r="C136" s="145" t="s">
        <v>40</v>
      </c>
      <c r="D136" s="146">
        <v>9</v>
      </c>
      <c r="E136" s="466"/>
      <c r="F136" s="503">
        <f>E136*D136</f>
        <v>0</v>
      </c>
    </row>
    <row r="137" spans="1:6" s="198" customFormat="1" ht="12">
      <c r="A137" s="197"/>
      <c r="B137" s="199"/>
      <c r="C137" s="186"/>
      <c r="D137" s="187"/>
      <c r="E137" s="142"/>
      <c r="F137" s="502"/>
    </row>
    <row r="138" spans="1:10" s="143" customFormat="1" ht="147.75">
      <c r="A138" s="138" t="s">
        <v>129</v>
      </c>
      <c r="B138" s="139" t="s">
        <v>468</v>
      </c>
      <c r="C138" s="140"/>
      <c r="D138" s="141"/>
      <c r="E138" s="142"/>
      <c r="F138" s="502"/>
      <c r="H138" s="119"/>
      <c r="I138" s="492"/>
      <c r="J138" s="119"/>
    </row>
    <row r="139" spans="1:8" s="147" customFormat="1" ht="12">
      <c r="A139" s="138"/>
      <c r="B139" s="144" t="s">
        <v>469</v>
      </c>
      <c r="C139" s="493" t="s">
        <v>44</v>
      </c>
      <c r="D139" s="494">
        <v>1500</v>
      </c>
      <c r="E139" s="495"/>
      <c r="F139" s="517">
        <f>E139*D139</f>
        <v>0</v>
      </c>
      <c r="H139" s="119"/>
    </row>
    <row r="140" spans="1:6" s="198" customFormat="1" ht="12">
      <c r="A140" s="197"/>
      <c r="B140" s="199"/>
      <c r="C140" s="186"/>
      <c r="D140" s="187"/>
      <c r="E140" s="142"/>
      <c r="F140" s="502"/>
    </row>
    <row r="141" spans="1:6" ht="86.25">
      <c r="A141" s="101" t="s">
        <v>326</v>
      </c>
      <c r="B141" s="115" t="s">
        <v>460</v>
      </c>
      <c r="C141" s="111"/>
      <c r="E141" s="117"/>
      <c r="F141" s="499"/>
    </row>
    <row r="142" spans="1:6" s="123" customFormat="1" ht="12">
      <c r="A142" s="101"/>
      <c r="B142" s="127" t="s">
        <v>220</v>
      </c>
      <c r="C142" s="121" t="s">
        <v>40</v>
      </c>
      <c r="D142" s="122">
        <v>22</v>
      </c>
      <c r="E142" s="465"/>
      <c r="F142" s="500">
        <f>E142*D142</f>
        <v>0</v>
      </c>
    </row>
    <row r="143" spans="1:5" ht="12">
      <c r="A143" s="119"/>
      <c r="B143" s="174"/>
      <c r="C143" s="119"/>
      <c r="D143" s="119"/>
      <c r="E143" s="119"/>
    </row>
    <row r="144" spans="1:6" ht="86.25">
      <c r="A144" s="114" t="s">
        <v>470</v>
      </c>
      <c r="B144" s="115" t="s">
        <v>461</v>
      </c>
      <c r="C144" s="111"/>
      <c r="E144" s="117"/>
      <c r="F144" s="499"/>
    </row>
    <row r="145" spans="1:6" s="123" customFormat="1" ht="12">
      <c r="A145" s="101"/>
      <c r="B145" s="127" t="s">
        <v>41</v>
      </c>
      <c r="C145" s="121" t="s">
        <v>40</v>
      </c>
      <c r="D145" s="122">
        <v>10</v>
      </c>
      <c r="E145" s="465"/>
      <c r="F145" s="500">
        <f>E145*D145</f>
        <v>0</v>
      </c>
    </row>
    <row r="146" spans="1:6" s="198" customFormat="1" ht="12.75" thickBot="1">
      <c r="A146" s="197"/>
      <c r="B146" s="199"/>
      <c r="C146" s="186"/>
      <c r="D146" s="187"/>
      <c r="E146" s="142"/>
      <c r="F146" s="502"/>
    </row>
    <row r="147" spans="1:6" s="105" customFormat="1" ht="12.75" thickBot="1">
      <c r="A147" s="153">
        <v>4</v>
      </c>
      <c r="B147" s="154" t="s">
        <v>124</v>
      </c>
      <c r="C147" s="111"/>
      <c r="D147" s="112"/>
      <c r="E147" s="155"/>
      <c r="F147" s="504">
        <f>SUM(F120:F146)</f>
        <v>0</v>
      </c>
    </row>
    <row r="148" spans="1:6" s="105" customFormat="1" ht="12">
      <c r="A148" s="101"/>
      <c r="B148" s="110"/>
      <c r="C148" s="111"/>
      <c r="D148" s="112"/>
      <c r="E148" s="155"/>
      <c r="F148" s="499"/>
    </row>
    <row r="149" spans="1:5" ht="12">
      <c r="A149" s="106">
        <v>5</v>
      </c>
      <c r="B149" s="158" t="s">
        <v>138</v>
      </c>
      <c r="C149" s="119"/>
      <c r="D149" s="119"/>
      <c r="E149" s="119"/>
    </row>
    <row r="150" spans="1:6" ht="12">
      <c r="A150" s="101"/>
      <c r="B150" s="110"/>
      <c r="C150" s="111"/>
      <c r="D150" s="112"/>
      <c r="E150" s="113"/>
      <c r="F150" s="498"/>
    </row>
    <row r="151" spans="1:6" ht="111">
      <c r="A151" s="101" t="s">
        <v>94</v>
      </c>
      <c r="B151" s="200" t="s">
        <v>319</v>
      </c>
      <c r="C151" s="111"/>
      <c r="E151" s="117"/>
      <c r="F151" s="499"/>
    </row>
    <row r="152" spans="1:6" s="204" customFormat="1" ht="12">
      <c r="A152" s="201"/>
      <c r="B152" s="202" t="s">
        <v>155</v>
      </c>
      <c r="C152" s="102" t="s">
        <v>13</v>
      </c>
      <c r="D152" s="203">
        <v>28</v>
      </c>
      <c r="E152" s="471"/>
      <c r="F152" s="518">
        <f>D152*E152</f>
        <v>0</v>
      </c>
    </row>
    <row r="153" spans="1:6" s="204" customFormat="1" ht="12">
      <c r="A153" s="201"/>
      <c r="B153" s="202" t="s">
        <v>312</v>
      </c>
      <c r="C153" s="102" t="s">
        <v>13</v>
      </c>
      <c r="D153" s="203">
        <v>6</v>
      </c>
      <c r="E153" s="471"/>
      <c r="F153" s="518">
        <f>D153*E153</f>
        <v>0</v>
      </c>
    </row>
    <row r="154" spans="1:6" s="198" customFormat="1" ht="12">
      <c r="A154" s="197"/>
      <c r="B154" s="199"/>
      <c r="C154" s="186"/>
      <c r="D154" s="187"/>
      <c r="E154" s="142"/>
      <c r="F154" s="502"/>
    </row>
    <row r="155" spans="1:6" s="207" customFormat="1" ht="197.25">
      <c r="A155" s="205" t="s">
        <v>95</v>
      </c>
      <c r="B155" s="139" t="s">
        <v>307</v>
      </c>
      <c r="C155" s="206"/>
      <c r="D155" s="141"/>
      <c r="E155" s="142"/>
      <c r="F155" s="519"/>
    </row>
    <row r="156" spans="1:6" s="147" customFormat="1" ht="12">
      <c r="A156" s="138"/>
      <c r="B156" s="208" t="s">
        <v>203</v>
      </c>
      <c r="C156" s="145" t="s">
        <v>38</v>
      </c>
      <c r="D156" s="146">
        <v>150</v>
      </c>
      <c r="E156" s="466"/>
      <c r="F156" s="503">
        <f>D156*E156</f>
        <v>0</v>
      </c>
    </row>
    <row r="157" spans="1:6" s="147" customFormat="1" ht="12">
      <c r="A157" s="138"/>
      <c r="B157" s="208" t="s">
        <v>308</v>
      </c>
      <c r="C157" s="145" t="s">
        <v>40</v>
      </c>
      <c r="D157" s="146">
        <v>14</v>
      </c>
      <c r="E157" s="466"/>
      <c r="F157" s="503">
        <f>D157*E157</f>
        <v>0</v>
      </c>
    </row>
    <row r="158" spans="1:6" s="147" customFormat="1" ht="12">
      <c r="A158" s="138"/>
      <c r="B158" s="208" t="s">
        <v>204</v>
      </c>
      <c r="C158" s="145" t="s">
        <v>40</v>
      </c>
      <c r="D158" s="146">
        <v>17</v>
      </c>
      <c r="E158" s="466"/>
      <c r="F158" s="503">
        <f>D158*E158</f>
        <v>0</v>
      </c>
    </row>
    <row r="159" spans="1:6" s="147" customFormat="1" ht="12">
      <c r="A159" s="138"/>
      <c r="B159" s="208" t="s">
        <v>205</v>
      </c>
      <c r="C159" s="145" t="s">
        <v>44</v>
      </c>
      <c r="D159" s="146">
        <v>350</v>
      </c>
      <c r="E159" s="466"/>
      <c r="F159" s="503">
        <f>D159*E159</f>
        <v>0</v>
      </c>
    </row>
    <row r="160" spans="2:6" s="209" customFormat="1" ht="12" thickBot="1">
      <c r="B160" s="210"/>
      <c r="D160" s="211"/>
      <c r="E160" s="212"/>
      <c r="F160" s="520"/>
    </row>
    <row r="161" spans="1:6" s="105" customFormat="1" ht="12.75" thickBot="1">
      <c r="A161" s="153">
        <v>5</v>
      </c>
      <c r="B161" s="154" t="s">
        <v>139</v>
      </c>
      <c r="C161" s="111"/>
      <c r="D161" s="112"/>
      <c r="E161" s="155"/>
      <c r="F161" s="504">
        <f>SUM(F151:F159)</f>
        <v>0</v>
      </c>
    </row>
    <row r="162" spans="1:6" s="105" customFormat="1" ht="12">
      <c r="A162" s="101"/>
      <c r="B162" s="110"/>
      <c r="C162" s="111"/>
      <c r="D162" s="112"/>
      <c r="E162" s="155"/>
      <c r="F162" s="499"/>
    </row>
    <row r="163" spans="1:5" ht="12">
      <c r="A163" s="106">
        <v>6</v>
      </c>
      <c r="B163" s="158" t="s">
        <v>65</v>
      </c>
      <c r="C163" s="119"/>
      <c r="D163" s="119"/>
      <c r="E163" s="119"/>
    </row>
    <row r="164" spans="1:6" s="105" customFormat="1" ht="12">
      <c r="A164" s="101"/>
      <c r="B164" s="110"/>
      <c r="C164" s="111"/>
      <c r="D164" s="112"/>
      <c r="E164" s="155"/>
      <c r="F164" s="499"/>
    </row>
    <row r="165" spans="1:6" ht="159.75">
      <c r="A165" s="101" t="s">
        <v>97</v>
      </c>
      <c r="B165" s="115" t="s">
        <v>329</v>
      </c>
      <c r="C165" s="111"/>
      <c r="E165" s="117"/>
      <c r="F165" s="499"/>
    </row>
    <row r="166" spans="1:6" s="123" customFormat="1" ht="12">
      <c r="A166" s="101"/>
      <c r="B166" s="127" t="s">
        <v>41</v>
      </c>
      <c r="C166" s="193" t="s">
        <v>40</v>
      </c>
      <c r="D166" s="122">
        <v>800</v>
      </c>
      <c r="E166" s="465"/>
      <c r="F166" s="500">
        <f>D166*E166</f>
        <v>0</v>
      </c>
    </row>
    <row r="167" spans="1:6" s="123" customFormat="1" ht="12">
      <c r="A167" s="101"/>
      <c r="B167" s="124"/>
      <c r="C167" s="125"/>
      <c r="D167" s="126"/>
      <c r="E167" s="117"/>
      <c r="F167" s="499"/>
    </row>
    <row r="168" spans="1:6" s="123" customFormat="1" ht="123">
      <c r="A168" s="101" t="s">
        <v>98</v>
      </c>
      <c r="B168" s="115" t="s">
        <v>309</v>
      </c>
      <c r="C168" s="111"/>
      <c r="D168" s="116"/>
      <c r="E168" s="117"/>
      <c r="F168" s="499"/>
    </row>
    <row r="169" spans="1:6" ht="12">
      <c r="A169" s="101"/>
      <c r="B169" s="127" t="s">
        <v>42</v>
      </c>
      <c r="C169" s="121" t="s">
        <v>38</v>
      </c>
      <c r="D169" s="122">
        <v>1960</v>
      </c>
      <c r="E169" s="465"/>
      <c r="F169" s="500">
        <f>D169*E169</f>
        <v>0</v>
      </c>
    </row>
    <row r="170" spans="1:6" ht="12.75" thickBot="1">
      <c r="A170" s="101"/>
      <c r="C170" s="111"/>
      <c r="E170" s="117"/>
      <c r="F170" s="499"/>
    </row>
    <row r="171" spans="1:6" s="105" customFormat="1" ht="12.75" thickBot="1">
      <c r="A171" s="153">
        <v>6</v>
      </c>
      <c r="B171" s="154" t="s">
        <v>93</v>
      </c>
      <c r="C171" s="111"/>
      <c r="D171" s="112"/>
      <c r="E171" s="155"/>
      <c r="F171" s="504">
        <f>SUM(F166:F170)</f>
        <v>0</v>
      </c>
    </row>
    <row r="172" spans="1:6" ht="12">
      <c r="A172" s="101"/>
      <c r="C172" s="111"/>
      <c r="E172" s="117"/>
      <c r="F172" s="499"/>
    </row>
    <row r="173" spans="1:5" ht="12">
      <c r="A173" s="106">
        <v>7</v>
      </c>
      <c r="B173" s="158" t="s">
        <v>66</v>
      </c>
      <c r="C173" s="119"/>
      <c r="D173" s="119"/>
      <c r="E173" s="119"/>
    </row>
    <row r="174" spans="1:5" ht="12">
      <c r="A174" s="101"/>
      <c r="B174" s="110"/>
      <c r="C174" s="119"/>
      <c r="D174" s="119"/>
      <c r="E174" s="119"/>
    </row>
    <row r="175" spans="1:6" ht="98.25">
      <c r="A175" s="114" t="s">
        <v>140</v>
      </c>
      <c r="B175" s="131" t="s">
        <v>330</v>
      </c>
      <c r="C175" s="111"/>
      <c r="E175" s="117"/>
      <c r="F175" s="499"/>
    </row>
    <row r="176" spans="1:6" s="123" customFormat="1" ht="12">
      <c r="A176" s="101"/>
      <c r="B176" s="127" t="s">
        <v>42</v>
      </c>
      <c r="C176" s="121" t="s">
        <v>38</v>
      </c>
      <c r="D176" s="122">
        <v>2360</v>
      </c>
      <c r="E176" s="465"/>
      <c r="F176" s="500">
        <f>D176*E176</f>
        <v>0</v>
      </c>
    </row>
    <row r="177" spans="1:6" ht="12">
      <c r="A177" s="101"/>
      <c r="C177" s="111"/>
      <c r="E177" s="117"/>
      <c r="F177" s="499"/>
    </row>
    <row r="178" spans="1:6" ht="135">
      <c r="A178" s="114" t="s">
        <v>100</v>
      </c>
      <c r="B178" s="131" t="s">
        <v>504</v>
      </c>
      <c r="C178" s="111"/>
      <c r="E178" s="117"/>
      <c r="F178" s="499"/>
    </row>
    <row r="179" spans="1:6" s="123" customFormat="1" ht="12">
      <c r="A179" s="101"/>
      <c r="B179" s="127" t="s">
        <v>42</v>
      </c>
      <c r="C179" s="121" t="s">
        <v>38</v>
      </c>
      <c r="D179" s="122">
        <v>2360</v>
      </c>
      <c r="E179" s="465"/>
      <c r="F179" s="500">
        <f>D179*E179</f>
        <v>0</v>
      </c>
    </row>
    <row r="180" spans="1:6" ht="12">
      <c r="A180" s="101"/>
      <c r="B180" s="124"/>
      <c r="C180" s="125"/>
      <c r="E180" s="117"/>
      <c r="F180" s="499"/>
    </row>
    <row r="181" spans="1:6" ht="135">
      <c r="A181" s="114" t="s">
        <v>331</v>
      </c>
      <c r="B181" s="131" t="s">
        <v>505</v>
      </c>
      <c r="C181" s="111"/>
      <c r="E181" s="117"/>
      <c r="F181" s="499"/>
    </row>
    <row r="182" spans="1:6" s="123" customFormat="1" ht="12">
      <c r="A182" s="101"/>
      <c r="B182" s="127" t="s">
        <v>42</v>
      </c>
      <c r="C182" s="121" t="s">
        <v>38</v>
      </c>
      <c r="D182" s="122">
        <v>930</v>
      </c>
      <c r="E182" s="465"/>
      <c r="F182" s="500">
        <f>D182*E182</f>
        <v>0</v>
      </c>
    </row>
    <row r="183" spans="1:6" s="215" customFormat="1" ht="12.75" thickBot="1">
      <c r="A183" s="213"/>
      <c r="B183" s="214"/>
      <c r="C183" s="111"/>
      <c r="D183" s="112"/>
      <c r="E183" s="118"/>
      <c r="F183" s="521"/>
    </row>
    <row r="184" spans="1:6" s="105" customFormat="1" ht="12.75" thickBot="1">
      <c r="A184" s="153">
        <v>7</v>
      </c>
      <c r="B184" s="154" t="s">
        <v>96</v>
      </c>
      <c r="C184" s="111"/>
      <c r="D184" s="112"/>
      <c r="E184" s="155"/>
      <c r="F184" s="504">
        <f>SUM(F174:F183)</f>
        <v>0</v>
      </c>
    </row>
    <row r="185" spans="1:6" s="105" customFormat="1" ht="12">
      <c r="A185" s="101"/>
      <c r="B185" s="110"/>
      <c r="C185" s="111"/>
      <c r="D185" s="112"/>
      <c r="E185" s="155"/>
      <c r="F185" s="499"/>
    </row>
    <row r="186" spans="1:5" ht="12">
      <c r="A186" s="106">
        <v>8</v>
      </c>
      <c r="B186" s="158" t="s">
        <v>21</v>
      </c>
      <c r="C186" s="119"/>
      <c r="D186" s="119"/>
      <c r="E186" s="119"/>
    </row>
    <row r="187" spans="1:6" ht="12">
      <c r="A187" s="101"/>
      <c r="C187" s="111"/>
      <c r="E187" s="117"/>
      <c r="F187" s="499"/>
    </row>
    <row r="188" spans="1:6" s="105" customFormat="1" ht="111">
      <c r="A188" s="201" t="s">
        <v>130</v>
      </c>
      <c r="B188" s="131" t="s">
        <v>110</v>
      </c>
      <c r="C188" s="156"/>
      <c r="D188" s="112"/>
      <c r="E188" s="118"/>
      <c r="F188" s="521"/>
    </row>
    <row r="189" spans="1:6" s="123" customFormat="1" ht="12">
      <c r="A189" s="114"/>
      <c r="B189" s="120" t="s">
        <v>114</v>
      </c>
      <c r="C189" s="121" t="s">
        <v>112</v>
      </c>
      <c r="D189" s="122">
        <v>0.2</v>
      </c>
      <c r="E189" s="465"/>
      <c r="F189" s="500">
        <f>D189*E189</f>
        <v>0</v>
      </c>
    </row>
    <row r="190" spans="1:6" s="123" customFormat="1" ht="12">
      <c r="A190" s="114"/>
      <c r="B190" s="124"/>
      <c r="C190" s="125"/>
      <c r="D190" s="126"/>
      <c r="E190" s="117"/>
      <c r="F190" s="499"/>
    </row>
    <row r="191" spans="1:6" s="105" customFormat="1" ht="86.25">
      <c r="A191" s="201" t="s">
        <v>477</v>
      </c>
      <c r="B191" s="131" t="s">
        <v>479</v>
      </c>
      <c r="C191" s="156"/>
      <c r="D191" s="112"/>
      <c r="E191" s="118"/>
      <c r="F191" s="521"/>
    </row>
    <row r="192" spans="1:6" s="123" customFormat="1" ht="12">
      <c r="A192" s="114"/>
      <c r="B192" s="127" t="s">
        <v>41</v>
      </c>
      <c r="C192" s="121" t="s">
        <v>40</v>
      </c>
      <c r="D192" s="122">
        <v>80</v>
      </c>
      <c r="E192" s="465"/>
      <c r="F192" s="500">
        <f>D192*E192</f>
        <v>0</v>
      </c>
    </row>
    <row r="193" spans="1:6" s="123" customFormat="1" ht="12">
      <c r="A193" s="114"/>
      <c r="B193" s="124"/>
      <c r="C193" s="125"/>
      <c r="D193" s="126"/>
      <c r="E193" s="117"/>
      <c r="F193" s="499"/>
    </row>
    <row r="194" spans="1:6" s="105" customFormat="1" ht="86.25">
      <c r="A194" s="201" t="s">
        <v>481</v>
      </c>
      <c r="B194" s="131" t="s">
        <v>480</v>
      </c>
      <c r="C194" s="156"/>
      <c r="D194" s="112"/>
      <c r="E194" s="118"/>
      <c r="F194" s="521"/>
    </row>
    <row r="195" spans="1:6" s="123" customFormat="1" ht="12">
      <c r="A195" s="114"/>
      <c r="B195" s="127" t="s">
        <v>71</v>
      </c>
      <c r="C195" s="121" t="s">
        <v>214</v>
      </c>
      <c r="D195" s="128">
        <v>4</v>
      </c>
      <c r="E195" s="465"/>
      <c r="F195" s="500">
        <f>D195*E195</f>
        <v>0</v>
      </c>
    </row>
    <row r="196" spans="1:6" s="123" customFormat="1" ht="12">
      <c r="A196" s="114"/>
      <c r="B196" s="124"/>
      <c r="C196" s="125"/>
      <c r="D196" s="126"/>
      <c r="E196" s="117"/>
      <c r="F196" s="499"/>
    </row>
    <row r="197" spans="1:6" s="105" customFormat="1" ht="86.25">
      <c r="A197" s="201" t="s">
        <v>482</v>
      </c>
      <c r="B197" s="179" t="s">
        <v>483</v>
      </c>
      <c r="C197" s="156"/>
      <c r="D197" s="112"/>
      <c r="E197" s="118"/>
      <c r="F197" s="521"/>
    </row>
    <row r="198" spans="1:6" s="123" customFormat="1" ht="12">
      <c r="A198" s="114"/>
      <c r="B198" s="144" t="s">
        <v>43</v>
      </c>
      <c r="C198" s="121" t="s">
        <v>39</v>
      </c>
      <c r="D198" s="122">
        <v>150</v>
      </c>
      <c r="E198" s="465"/>
      <c r="F198" s="500">
        <f>D198*E198</f>
        <v>0</v>
      </c>
    </row>
    <row r="199" spans="1:6" s="123" customFormat="1" ht="12.75" thickBot="1">
      <c r="A199" s="114"/>
      <c r="B199" s="124"/>
      <c r="C199" s="125"/>
      <c r="D199" s="126"/>
      <c r="E199" s="117"/>
      <c r="F199" s="499"/>
    </row>
    <row r="200" spans="1:6" ht="12.75" thickBot="1">
      <c r="A200" s="153">
        <v>8</v>
      </c>
      <c r="B200" s="154" t="s">
        <v>22</v>
      </c>
      <c r="C200" s="111"/>
      <c r="D200" s="112"/>
      <c r="E200" s="155"/>
      <c r="F200" s="504">
        <f>SUM(F188:F199)</f>
        <v>0</v>
      </c>
    </row>
    <row r="201" spans="1:6" ht="12">
      <c r="A201" s="101"/>
      <c r="B201" s="110"/>
      <c r="C201" s="111"/>
      <c r="D201" s="112"/>
      <c r="E201" s="155"/>
      <c r="F201" s="499"/>
    </row>
    <row r="202" spans="1:5" ht="12">
      <c r="A202" s="106" t="s">
        <v>141</v>
      </c>
      <c r="B202" s="158" t="s">
        <v>99</v>
      </c>
      <c r="C202" s="119"/>
      <c r="D202" s="119"/>
      <c r="E202" s="119"/>
    </row>
    <row r="203" spans="1:6" ht="12">
      <c r="A203" s="101"/>
      <c r="B203" s="110"/>
      <c r="C203" s="111"/>
      <c r="D203" s="112"/>
      <c r="E203" s="113"/>
      <c r="F203" s="522"/>
    </row>
    <row r="204" spans="1:6" ht="111">
      <c r="A204" s="101" t="s">
        <v>142</v>
      </c>
      <c r="B204" s="131" t="s">
        <v>111</v>
      </c>
      <c r="C204" s="111"/>
      <c r="E204" s="117"/>
      <c r="F204" s="499"/>
    </row>
    <row r="205" spans="1:6" s="123" customFormat="1" ht="12">
      <c r="A205" s="101"/>
      <c r="B205" s="127" t="s">
        <v>71</v>
      </c>
      <c r="C205" s="121" t="s">
        <v>13</v>
      </c>
      <c r="D205" s="128">
        <v>8</v>
      </c>
      <c r="E205" s="465"/>
      <c r="F205" s="500">
        <f>D205*E205</f>
        <v>0</v>
      </c>
    </row>
    <row r="206" spans="1:6" ht="12">
      <c r="A206" s="101"/>
      <c r="C206" s="111"/>
      <c r="E206" s="117"/>
      <c r="F206" s="499"/>
    </row>
    <row r="207" spans="1:6" ht="159.75">
      <c r="A207" s="101" t="s">
        <v>143</v>
      </c>
      <c r="B207" s="131" t="s">
        <v>310</v>
      </c>
      <c r="C207" s="111"/>
      <c r="E207" s="117"/>
      <c r="F207" s="499"/>
    </row>
    <row r="208" spans="1:9" s="123" customFormat="1" ht="12">
      <c r="A208" s="101"/>
      <c r="B208" s="127" t="s">
        <v>101</v>
      </c>
      <c r="C208" s="121" t="s">
        <v>13</v>
      </c>
      <c r="D208" s="128">
        <v>8</v>
      </c>
      <c r="E208" s="465"/>
      <c r="F208" s="500">
        <f>D208*E208</f>
        <v>0</v>
      </c>
      <c r="I208" s="216"/>
    </row>
    <row r="209" spans="1:6" ht="12">
      <c r="A209" s="101"/>
      <c r="B209" s="124"/>
      <c r="C209" s="125"/>
      <c r="E209" s="117"/>
      <c r="F209" s="499"/>
    </row>
    <row r="210" spans="1:6" s="171" customFormat="1" ht="172.5">
      <c r="A210" s="101" t="s">
        <v>144</v>
      </c>
      <c r="B210" s="115" t="s">
        <v>332</v>
      </c>
      <c r="C210" s="111"/>
      <c r="D210" s="116"/>
      <c r="E210" s="117"/>
      <c r="F210" s="499"/>
    </row>
    <row r="211" spans="1:6" s="123" customFormat="1" ht="12">
      <c r="A211" s="101"/>
      <c r="B211" s="127" t="s">
        <v>333</v>
      </c>
      <c r="C211" s="121" t="s">
        <v>13</v>
      </c>
      <c r="D211" s="128">
        <v>2</v>
      </c>
      <c r="E211" s="465"/>
      <c r="F211" s="500">
        <f>D211*E211</f>
        <v>0</v>
      </c>
    </row>
    <row r="212" spans="1:6" s="173" customFormat="1" ht="11.25">
      <c r="A212" s="178"/>
      <c r="B212" s="217"/>
      <c r="C212" s="178"/>
      <c r="D212" s="218"/>
      <c r="E212" s="219"/>
      <c r="F212" s="523"/>
    </row>
    <row r="213" spans="1:6" ht="147.75">
      <c r="A213" s="101" t="s">
        <v>145</v>
      </c>
      <c r="B213" s="115" t="s">
        <v>315</v>
      </c>
      <c r="C213" s="111"/>
      <c r="E213" s="117"/>
      <c r="F213" s="499"/>
    </row>
    <row r="214" spans="1:6" s="123" customFormat="1" ht="12">
      <c r="A214" s="101"/>
      <c r="B214" s="127" t="s">
        <v>134</v>
      </c>
      <c r="C214" s="121" t="s">
        <v>13</v>
      </c>
      <c r="D214" s="128">
        <v>10</v>
      </c>
      <c r="E214" s="465"/>
      <c r="F214" s="500">
        <f>D214*E214</f>
        <v>0</v>
      </c>
    </row>
    <row r="215" spans="1:6" s="173" customFormat="1" ht="11.25">
      <c r="A215" s="178"/>
      <c r="B215" s="217"/>
      <c r="C215" s="178"/>
      <c r="D215" s="218"/>
      <c r="E215" s="219"/>
      <c r="F215" s="523"/>
    </row>
    <row r="216" spans="1:6" ht="156.75" customHeight="1">
      <c r="A216" s="101" t="s">
        <v>146</v>
      </c>
      <c r="B216" s="115" t="s">
        <v>316</v>
      </c>
      <c r="C216" s="111"/>
      <c r="E216" s="117"/>
      <c r="F216" s="499"/>
    </row>
    <row r="217" spans="1:6" s="123" customFormat="1" ht="12">
      <c r="A217" s="101"/>
      <c r="B217" s="115" t="s">
        <v>287</v>
      </c>
      <c r="C217" s="121" t="s">
        <v>39</v>
      </c>
      <c r="D217" s="122">
        <v>165</v>
      </c>
      <c r="E217" s="465"/>
      <c r="F217" s="500">
        <f>D217*E217</f>
        <v>0</v>
      </c>
    </row>
    <row r="218" spans="1:6" s="123" customFormat="1" ht="24">
      <c r="A218" s="101"/>
      <c r="B218" s="115" t="s">
        <v>288</v>
      </c>
      <c r="C218" s="121" t="s">
        <v>39</v>
      </c>
      <c r="D218" s="122">
        <v>55</v>
      </c>
      <c r="E218" s="465"/>
      <c r="F218" s="500">
        <f>D218*E218</f>
        <v>0</v>
      </c>
    </row>
    <row r="219" spans="1:6" s="123" customFormat="1" ht="24">
      <c r="A219" s="101"/>
      <c r="B219" s="115" t="s">
        <v>289</v>
      </c>
      <c r="C219" s="121" t="s">
        <v>39</v>
      </c>
      <c r="D219" s="122">
        <v>135</v>
      </c>
      <c r="E219" s="465"/>
      <c r="F219" s="500">
        <f>D219*E219</f>
        <v>0</v>
      </c>
    </row>
    <row r="221" spans="1:6" ht="131.25" customHeight="1">
      <c r="A221" s="114" t="s">
        <v>147</v>
      </c>
      <c r="B221" s="115" t="s">
        <v>317</v>
      </c>
      <c r="C221" s="111"/>
      <c r="E221" s="117"/>
      <c r="F221" s="499"/>
    </row>
    <row r="222" spans="1:6" s="123" customFormat="1" ht="24">
      <c r="A222" s="101"/>
      <c r="B222" s="115" t="s">
        <v>195</v>
      </c>
      <c r="C222" s="121" t="s">
        <v>39</v>
      </c>
      <c r="D222" s="122">
        <v>10</v>
      </c>
      <c r="E222" s="465"/>
      <c r="F222" s="500">
        <f>D222*E222</f>
        <v>0</v>
      </c>
    </row>
    <row r="223" spans="1:6" s="123" customFormat="1" ht="24">
      <c r="A223" s="101"/>
      <c r="B223" s="115" t="s">
        <v>135</v>
      </c>
      <c r="C223" s="121" t="s">
        <v>39</v>
      </c>
      <c r="D223" s="122">
        <v>24</v>
      </c>
      <c r="E223" s="465"/>
      <c r="F223" s="500">
        <f>D223*E223</f>
        <v>0</v>
      </c>
    </row>
    <row r="224" spans="1:6" ht="12">
      <c r="A224" s="101"/>
      <c r="C224" s="111"/>
      <c r="E224" s="117"/>
      <c r="F224" s="499"/>
    </row>
    <row r="225" spans="1:6" ht="100.5">
      <c r="A225" s="101" t="s">
        <v>148</v>
      </c>
      <c r="B225" s="131" t="s">
        <v>465</v>
      </c>
      <c r="C225" s="111"/>
      <c r="E225" s="117"/>
      <c r="F225" s="499"/>
    </row>
    <row r="226" spans="1:6" s="123" customFormat="1" ht="12">
      <c r="A226" s="101"/>
      <c r="B226" s="127" t="s">
        <v>42</v>
      </c>
      <c r="C226" s="121" t="s">
        <v>38</v>
      </c>
      <c r="D226" s="122">
        <v>200</v>
      </c>
      <c r="E226" s="465"/>
      <c r="F226" s="500">
        <f>D226*E226</f>
        <v>0</v>
      </c>
    </row>
    <row r="227" spans="1:6" s="123" customFormat="1" ht="12">
      <c r="A227" s="101"/>
      <c r="B227" s="127"/>
      <c r="C227" s="125"/>
      <c r="D227" s="126"/>
      <c r="E227" s="117"/>
      <c r="F227" s="499"/>
    </row>
    <row r="228" spans="1:6" ht="131.25" customHeight="1">
      <c r="A228" s="114" t="s">
        <v>149</v>
      </c>
      <c r="B228" s="115" t="s">
        <v>318</v>
      </c>
      <c r="C228" s="111"/>
      <c r="E228" s="117"/>
      <c r="F228" s="499"/>
    </row>
    <row r="229" spans="1:6" s="123" customFormat="1" ht="24">
      <c r="A229" s="101"/>
      <c r="B229" s="115" t="s">
        <v>313</v>
      </c>
      <c r="C229" s="121" t="s">
        <v>38</v>
      </c>
      <c r="D229" s="122">
        <v>94</v>
      </c>
      <c r="E229" s="465"/>
      <c r="F229" s="500">
        <f>D229*E229</f>
        <v>0</v>
      </c>
    </row>
    <row r="230" spans="1:6" s="123" customFormat="1" ht="12">
      <c r="A230" s="101"/>
      <c r="B230" s="115" t="s">
        <v>314</v>
      </c>
      <c r="C230" s="121" t="s">
        <v>13</v>
      </c>
      <c r="D230" s="128">
        <v>10</v>
      </c>
      <c r="E230" s="465"/>
      <c r="F230" s="500">
        <f>D230*E230</f>
        <v>0</v>
      </c>
    </row>
    <row r="231" spans="1:6" s="192" customFormat="1" ht="12">
      <c r="A231" s="191"/>
      <c r="B231" s="220"/>
      <c r="C231" s="221"/>
      <c r="D231" s="222"/>
      <c r="E231" s="137"/>
      <c r="F231" s="524"/>
    </row>
    <row r="232" spans="1:6" s="147" customFormat="1" ht="332.25">
      <c r="A232" s="101" t="s">
        <v>150</v>
      </c>
      <c r="B232" s="115" t="s">
        <v>311</v>
      </c>
      <c r="C232" s="125"/>
      <c r="D232" s="126"/>
      <c r="E232" s="117"/>
      <c r="F232" s="499"/>
    </row>
    <row r="233" spans="1:6" s="147" customFormat="1" ht="12">
      <c r="A233" s="101"/>
      <c r="B233" s="127" t="s">
        <v>42</v>
      </c>
      <c r="C233" s="121" t="s">
        <v>38</v>
      </c>
      <c r="D233" s="180">
        <v>35</v>
      </c>
      <c r="E233" s="466"/>
      <c r="F233" s="503">
        <f>D233*E233</f>
        <v>0</v>
      </c>
    </row>
    <row r="234" spans="1:6" ht="12.75" thickBot="1">
      <c r="A234" s="101"/>
      <c r="C234" s="111"/>
      <c r="E234" s="117"/>
      <c r="F234" s="499"/>
    </row>
    <row r="235" spans="1:6" s="105" customFormat="1" ht="12.75" thickBot="1">
      <c r="A235" s="153">
        <v>9</v>
      </c>
      <c r="B235" s="154" t="s">
        <v>102</v>
      </c>
      <c r="C235" s="111"/>
      <c r="D235" s="112"/>
      <c r="E235" s="155"/>
      <c r="F235" s="504">
        <f>SUM(F205:F234)</f>
        <v>0</v>
      </c>
    </row>
    <row r="236" ht="12.75" thickBot="1"/>
    <row r="237" spans="2:6" ht="12.75" thickBot="1">
      <c r="B237" s="225" t="s">
        <v>189</v>
      </c>
      <c r="C237" s="226"/>
      <c r="D237" s="227"/>
      <c r="E237" s="228"/>
      <c r="F237" s="525"/>
    </row>
    <row r="238" spans="3:6" ht="12.75" thickBot="1">
      <c r="C238" s="226"/>
      <c r="D238" s="227"/>
      <c r="E238" s="228"/>
      <c r="F238" s="525"/>
    </row>
    <row r="239" spans="1:6" ht="12">
      <c r="A239" s="229">
        <v>1</v>
      </c>
      <c r="B239" s="230" t="s">
        <v>14</v>
      </c>
      <c r="C239" s="231"/>
      <c r="D239" s="232"/>
      <c r="E239" s="233"/>
      <c r="F239" s="526">
        <f>F67</f>
        <v>0</v>
      </c>
    </row>
    <row r="240" spans="1:6" ht="12">
      <c r="A240" s="229">
        <v>2</v>
      </c>
      <c r="B240" s="230" t="s">
        <v>12</v>
      </c>
      <c r="C240" s="231"/>
      <c r="D240" s="232"/>
      <c r="E240" s="233"/>
      <c r="F240" s="527">
        <f>F94</f>
        <v>0</v>
      </c>
    </row>
    <row r="241" spans="1:6" ht="12">
      <c r="A241" s="229">
        <v>3</v>
      </c>
      <c r="B241" s="230" t="s">
        <v>217</v>
      </c>
      <c r="C241" s="231"/>
      <c r="D241" s="232"/>
      <c r="E241" s="233"/>
      <c r="F241" s="527">
        <f>F116</f>
        <v>0</v>
      </c>
    </row>
    <row r="242" spans="1:6" ht="12">
      <c r="A242" s="229">
        <v>4</v>
      </c>
      <c r="B242" s="230" t="s">
        <v>124</v>
      </c>
      <c r="C242" s="231"/>
      <c r="D242" s="232"/>
      <c r="E242" s="233"/>
      <c r="F242" s="527">
        <f>F147</f>
        <v>0</v>
      </c>
    </row>
    <row r="243" spans="1:6" ht="12">
      <c r="A243" s="229">
        <v>5</v>
      </c>
      <c r="B243" s="230" t="s">
        <v>139</v>
      </c>
      <c r="C243" s="231"/>
      <c r="D243" s="232"/>
      <c r="E243" s="233"/>
      <c r="F243" s="527">
        <f>F161</f>
        <v>0</v>
      </c>
    </row>
    <row r="244" spans="1:6" ht="24">
      <c r="A244" s="229">
        <v>6</v>
      </c>
      <c r="B244" s="230" t="s">
        <v>131</v>
      </c>
      <c r="C244" s="231"/>
      <c r="D244" s="232"/>
      <c r="E244" s="233"/>
      <c r="F244" s="527">
        <f>F171</f>
        <v>0</v>
      </c>
    </row>
    <row r="245" spans="1:6" ht="12">
      <c r="A245" s="229">
        <v>7</v>
      </c>
      <c r="B245" s="230" t="s">
        <v>132</v>
      </c>
      <c r="C245" s="234"/>
      <c r="D245" s="235"/>
      <c r="E245" s="236"/>
      <c r="F245" s="527">
        <f>F184</f>
        <v>0</v>
      </c>
    </row>
    <row r="246" spans="1:6" ht="12">
      <c r="A246" s="229">
        <v>8</v>
      </c>
      <c r="B246" s="230" t="s">
        <v>22</v>
      </c>
      <c r="C246" s="234"/>
      <c r="D246" s="235"/>
      <c r="E246" s="236"/>
      <c r="F246" s="527">
        <f>F200</f>
        <v>0</v>
      </c>
    </row>
    <row r="247" spans="1:6" ht="12.75" thickBot="1">
      <c r="A247" s="229">
        <v>9</v>
      </c>
      <c r="B247" s="230" t="s">
        <v>133</v>
      </c>
      <c r="C247" s="237"/>
      <c r="D247" s="232"/>
      <c r="E247" s="233"/>
      <c r="F247" s="528">
        <f>F235</f>
        <v>0</v>
      </c>
    </row>
    <row r="248" spans="3:6" ht="12.75" thickBot="1">
      <c r="C248" s="226"/>
      <c r="D248" s="227"/>
      <c r="E248" s="228"/>
      <c r="F248" s="529"/>
    </row>
    <row r="249" spans="2:6" ht="12">
      <c r="B249" s="230" t="s">
        <v>151</v>
      </c>
      <c r="C249" s="226"/>
      <c r="D249" s="227"/>
      <c r="E249" s="228"/>
      <c r="F249" s="530">
        <f>SUM(F239:F247)</f>
        <v>0</v>
      </c>
    </row>
    <row r="250" spans="3:6" ht="12">
      <c r="C250" s="226"/>
      <c r="D250" s="227"/>
      <c r="E250" s="228"/>
      <c r="F250" s="525"/>
    </row>
    <row r="251" spans="3:6" ht="12">
      <c r="C251" s="226"/>
      <c r="D251" s="227"/>
      <c r="E251" s="228"/>
      <c r="F251" s="525"/>
    </row>
    <row r="259" ht="12">
      <c r="E259" s="238"/>
    </row>
    <row r="260" ht="12">
      <c r="E260" s="238"/>
    </row>
    <row r="261" ht="12">
      <c r="E261" s="238"/>
    </row>
  </sheetData>
  <sheetProtection password="E19D" sheet="1" formatCells="0" formatColumns="0" formatRows="0"/>
  <printOptions/>
  <pageMargins left="0.984251968503937" right="0.3937007874015748" top="0.7874015748031497" bottom="0.5905511811023623" header="0.31496062992125984" footer="0.3937007874015748"/>
  <pageSetup firstPageNumber="4" useFirstPageNumber="1" horizontalDpi="300" verticalDpi="300" orientation="portrait" paperSize="9" scale="90" r:id="rId1"/>
  <headerFooter>
    <oddHeader>&amp;C&amp;"-,Bold"&amp;A</oddHeader>
    <oddFooter>&amp;L&amp;"-,Regular"&amp;9Troškovnik -Rekonstrukcija raskrižja Ul. Vlatka Mačeka i Šestanskog prolaza i raskrižja Ul. Put Kotlara i Braće Mislava i Janka Perice&amp;R&amp;"-,Regular"&amp;9&amp;P</oddFooter>
  </headerFooter>
  <rowBreaks count="12" manualBreakCount="12">
    <brk id="44" max="5" man="1"/>
    <brk id="57" max="5" man="1"/>
    <brk id="68" max="255" man="1"/>
    <brk id="95" max="5" man="1"/>
    <brk id="109" max="5" man="1"/>
    <brk id="117" max="5" man="1"/>
    <brk id="148" max="255" man="1"/>
    <brk id="162" max="255" man="1"/>
    <brk id="172" max="255" man="1"/>
    <brk id="185" max="255" man="1"/>
    <brk id="201" max="255" man="1"/>
    <brk id="236" max="255" man="1"/>
  </rowBreaks>
</worksheet>
</file>

<file path=xl/worksheets/sheet4.xml><?xml version="1.0" encoding="utf-8"?>
<worksheet xmlns="http://schemas.openxmlformats.org/spreadsheetml/2006/main" xmlns:r="http://schemas.openxmlformats.org/officeDocument/2006/relationships">
  <dimension ref="A1:H135"/>
  <sheetViews>
    <sheetView view="pageBreakPreview" zoomScaleSheetLayoutView="100" zoomScalePageLayoutView="90" workbookViewId="0" topLeftCell="A1">
      <selection activeCell="H4" sqref="H4"/>
    </sheetView>
  </sheetViews>
  <sheetFormatPr defaultColWidth="9.140625" defaultRowHeight="12.75"/>
  <cols>
    <col min="1" max="1" width="4.28125" style="28" customWidth="1"/>
    <col min="2" max="2" width="50.28125" style="31" customWidth="1"/>
    <col min="3" max="3" width="1.57421875" style="29" customWidth="1"/>
    <col min="4" max="4" width="1.57421875" style="30" customWidth="1"/>
    <col min="5" max="5" width="7.00390625" style="30" customWidth="1"/>
    <col min="6" max="6" width="6.57421875" style="246" customWidth="1"/>
    <col min="7" max="7" width="11.7109375" style="27" bestFit="1" customWidth="1"/>
    <col min="8" max="8" width="16.421875" style="551" customWidth="1"/>
    <col min="9" max="16384" width="9.140625" style="29" customWidth="1"/>
  </cols>
  <sheetData>
    <row r="1" spans="1:8" s="88" customFormat="1" ht="12.75">
      <c r="A1" s="87"/>
      <c r="B1" s="81" t="s">
        <v>301</v>
      </c>
      <c r="E1" s="82" t="s">
        <v>163</v>
      </c>
      <c r="F1" s="81" t="s">
        <v>164</v>
      </c>
      <c r="G1" s="476" t="s">
        <v>165</v>
      </c>
      <c r="H1" s="531" t="s">
        <v>166</v>
      </c>
    </row>
    <row r="2" spans="1:8" s="88" customFormat="1" ht="12.75">
      <c r="A2" s="87"/>
      <c r="B2" s="89"/>
      <c r="C2" s="83"/>
      <c r="E2" s="84"/>
      <c r="F2" s="83"/>
      <c r="G2" s="85"/>
      <c r="H2" s="532"/>
    </row>
    <row r="3" spans="1:8" s="45" customFormat="1" ht="12.75">
      <c r="A3" s="43"/>
      <c r="B3" s="57" t="s">
        <v>159</v>
      </c>
      <c r="D3" s="46"/>
      <c r="E3" s="46"/>
      <c r="F3" s="55"/>
      <c r="G3" s="47"/>
      <c r="H3" s="533"/>
    </row>
    <row r="4" spans="1:8" s="45" customFormat="1" ht="116.25">
      <c r="A4" s="43"/>
      <c r="B4" s="453" t="s">
        <v>455</v>
      </c>
      <c r="C4" s="453"/>
      <c r="D4" s="453"/>
      <c r="E4" s="46"/>
      <c r="F4" s="55"/>
      <c r="G4" s="47"/>
      <c r="H4" s="533"/>
    </row>
    <row r="5" spans="1:8" s="45" customFormat="1" ht="12.75">
      <c r="A5" s="43"/>
      <c r="B5" s="44"/>
      <c r="D5" s="46"/>
      <c r="E5" s="46"/>
      <c r="F5" s="55"/>
      <c r="G5" s="47"/>
      <c r="H5" s="533"/>
    </row>
    <row r="6" spans="1:8" s="74" customFormat="1" ht="14.25">
      <c r="A6" s="65" t="s">
        <v>26</v>
      </c>
      <c r="B6" s="65" t="s">
        <v>160</v>
      </c>
      <c r="C6" s="70"/>
      <c r="D6" s="71"/>
      <c r="E6" s="71"/>
      <c r="F6" s="72"/>
      <c r="G6" s="73"/>
      <c r="H6" s="534"/>
    </row>
    <row r="7" spans="1:8" s="45" customFormat="1" ht="13.5" thickBot="1">
      <c r="A7" s="48"/>
      <c r="B7" s="50"/>
      <c r="C7" s="50"/>
      <c r="D7" s="51"/>
      <c r="E7" s="51"/>
      <c r="F7" s="78"/>
      <c r="G7" s="64"/>
      <c r="H7" s="535"/>
    </row>
    <row r="8" spans="1:8" s="75" customFormat="1" ht="14.25" thickBot="1" thickTop="1">
      <c r="A8" s="66" t="s">
        <v>161</v>
      </c>
      <c r="B8" s="67" t="s">
        <v>162</v>
      </c>
      <c r="C8" s="68"/>
      <c r="D8" s="69"/>
      <c r="E8" s="67" t="s">
        <v>163</v>
      </c>
      <c r="F8" s="240" t="s">
        <v>164</v>
      </c>
      <c r="G8" s="475" t="s">
        <v>165</v>
      </c>
      <c r="H8" s="536" t="s">
        <v>166</v>
      </c>
    </row>
    <row r="9" spans="1:8" s="45" customFormat="1" ht="13.5" thickTop="1">
      <c r="A9" s="76"/>
      <c r="B9" s="49"/>
      <c r="C9" s="49"/>
      <c r="D9" s="77"/>
      <c r="E9" s="77"/>
      <c r="F9" s="78"/>
      <c r="G9" s="79"/>
      <c r="H9" s="537"/>
    </row>
    <row r="10" spans="1:8" s="90" customFormat="1" ht="36.75">
      <c r="A10" s="36" t="s">
        <v>26</v>
      </c>
      <c r="B10" s="252" t="s">
        <v>222</v>
      </c>
      <c r="C10" s="454"/>
      <c r="D10" s="454"/>
      <c r="E10" s="86" t="s">
        <v>167</v>
      </c>
      <c r="F10" s="241">
        <v>1</v>
      </c>
      <c r="G10" s="472"/>
      <c r="H10" s="538">
        <f>F10*G10</f>
        <v>0</v>
      </c>
    </row>
    <row r="11" spans="1:8" s="90" customFormat="1" ht="12.75">
      <c r="A11" s="36"/>
      <c r="B11" s="91"/>
      <c r="D11" s="92"/>
      <c r="E11" s="92"/>
      <c r="F11" s="242"/>
      <c r="G11" s="247"/>
      <c r="H11" s="539"/>
    </row>
    <row r="12" spans="1:8" s="90" customFormat="1" ht="36.75">
      <c r="A12" s="36" t="s">
        <v>29</v>
      </c>
      <c r="B12" s="252" t="s">
        <v>223</v>
      </c>
      <c r="C12" s="454"/>
      <c r="D12" s="454"/>
      <c r="E12" s="86" t="s">
        <v>167</v>
      </c>
      <c r="F12" s="241">
        <v>1</v>
      </c>
      <c r="G12" s="472"/>
      <c r="H12" s="538">
        <f>F12*G12</f>
        <v>0</v>
      </c>
    </row>
    <row r="13" spans="1:8" s="90" customFormat="1" ht="12.75">
      <c r="A13" s="38"/>
      <c r="B13" s="39"/>
      <c r="C13" s="40"/>
      <c r="D13" s="41"/>
      <c r="E13" s="41"/>
      <c r="F13" s="243"/>
      <c r="G13" s="248"/>
      <c r="H13" s="540"/>
    </row>
    <row r="14" spans="1:8" s="90" customFormat="1" ht="48.75">
      <c r="A14" s="36" t="s">
        <v>30</v>
      </c>
      <c r="B14" s="252" t="s">
        <v>224</v>
      </c>
      <c r="C14" s="252"/>
      <c r="D14" s="252"/>
      <c r="E14" s="86" t="s">
        <v>168</v>
      </c>
      <c r="F14" s="241">
        <v>15</v>
      </c>
      <c r="G14" s="472"/>
      <c r="H14" s="538">
        <f>F14*G14</f>
        <v>0</v>
      </c>
    </row>
    <row r="15" spans="1:8" s="90" customFormat="1" ht="12.75">
      <c r="A15" s="38"/>
      <c r="B15" s="39"/>
      <c r="C15" s="40"/>
      <c r="D15" s="41"/>
      <c r="E15" s="41"/>
      <c r="F15" s="243"/>
      <c r="G15" s="248"/>
      <c r="H15" s="540"/>
    </row>
    <row r="16" spans="1:8" s="90" customFormat="1" ht="36.75">
      <c r="A16" s="36" t="s">
        <v>31</v>
      </c>
      <c r="B16" s="252" t="s">
        <v>225</v>
      </c>
      <c r="C16" s="252"/>
      <c r="D16" s="252"/>
      <c r="E16" s="86" t="s">
        <v>168</v>
      </c>
      <c r="F16" s="241">
        <v>72</v>
      </c>
      <c r="G16" s="472"/>
      <c r="H16" s="538">
        <f>F16*G16</f>
        <v>0</v>
      </c>
    </row>
    <row r="17" spans="1:8" s="90" customFormat="1" ht="12.75">
      <c r="A17" s="38"/>
      <c r="B17" s="39"/>
      <c r="C17" s="40"/>
      <c r="D17" s="41"/>
      <c r="E17" s="41"/>
      <c r="F17" s="243"/>
      <c r="G17" s="248"/>
      <c r="H17" s="540"/>
    </row>
    <row r="18" spans="1:8" s="90" customFormat="1" ht="48.75">
      <c r="A18" s="36" t="s">
        <v>32</v>
      </c>
      <c r="B18" s="252" t="s">
        <v>226</v>
      </c>
      <c r="C18" s="252"/>
      <c r="D18" s="252"/>
      <c r="E18" s="86" t="s">
        <v>168</v>
      </c>
      <c r="F18" s="241">
        <v>72</v>
      </c>
      <c r="G18" s="472"/>
      <c r="H18" s="538">
        <f>F18*G18</f>
        <v>0</v>
      </c>
    </row>
    <row r="19" spans="1:8" s="90" customFormat="1" ht="12.75">
      <c r="A19" s="38"/>
      <c r="B19" s="39"/>
      <c r="C19" s="40"/>
      <c r="D19" s="41"/>
      <c r="E19" s="41"/>
      <c r="F19" s="243"/>
      <c r="G19" s="248"/>
      <c r="H19" s="540"/>
    </row>
    <row r="20" spans="1:8" s="90" customFormat="1" ht="61.5">
      <c r="A20" s="36" t="s">
        <v>33</v>
      </c>
      <c r="B20" s="252" t="s">
        <v>227</v>
      </c>
      <c r="C20" s="252"/>
      <c r="D20" s="252"/>
      <c r="E20" s="86" t="s">
        <v>168</v>
      </c>
      <c r="F20" s="241">
        <v>10</v>
      </c>
      <c r="G20" s="472"/>
      <c r="H20" s="538">
        <f>F20*G20</f>
        <v>0</v>
      </c>
    </row>
    <row r="21" spans="1:8" s="90" customFormat="1" ht="12.75">
      <c r="A21" s="38"/>
      <c r="B21" s="39"/>
      <c r="C21" s="40"/>
      <c r="D21" s="41"/>
      <c r="E21" s="41"/>
      <c r="F21" s="243"/>
      <c r="G21" s="248"/>
      <c r="H21" s="540"/>
    </row>
    <row r="22" spans="1:8" s="90" customFormat="1" ht="48.75">
      <c r="A22" s="36" t="s">
        <v>34</v>
      </c>
      <c r="B22" s="252" t="s">
        <v>228</v>
      </c>
      <c r="C22" s="252"/>
      <c r="D22" s="252"/>
      <c r="E22" s="86" t="s">
        <v>40</v>
      </c>
      <c r="F22" s="241">
        <v>21</v>
      </c>
      <c r="G22" s="472"/>
      <c r="H22" s="538">
        <f>F22*G22</f>
        <v>0</v>
      </c>
    </row>
    <row r="23" spans="1:8" s="90" customFormat="1" ht="12.75">
      <c r="A23" s="36"/>
      <c r="B23" s="42"/>
      <c r="C23" s="93"/>
      <c r="D23" s="93"/>
      <c r="E23" s="37"/>
      <c r="F23" s="244"/>
      <c r="G23" s="249"/>
      <c r="H23" s="541"/>
    </row>
    <row r="24" spans="1:8" s="90" customFormat="1" ht="48.75">
      <c r="A24" s="36" t="s">
        <v>113</v>
      </c>
      <c r="B24" s="252" t="s">
        <v>229</v>
      </c>
      <c r="C24" s="252"/>
      <c r="D24" s="252"/>
      <c r="E24" s="86" t="s">
        <v>169</v>
      </c>
      <c r="F24" s="241">
        <v>21</v>
      </c>
      <c r="G24" s="472"/>
      <c r="H24" s="542">
        <f>F24*G24</f>
        <v>0</v>
      </c>
    </row>
    <row r="25" spans="1:8" s="90" customFormat="1" ht="12.75">
      <c r="A25" s="36"/>
      <c r="B25" s="91"/>
      <c r="D25" s="92"/>
      <c r="E25" s="92"/>
      <c r="F25" s="242"/>
      <c r="G25" s="247"/>
      <c r="H25" s="541"/>
    </row>
    <row r="26" spans="1:8" s="90" customFormat="1" ht="48.75">
      <c r="A26" s="36" t="s">
        <v>141</v>
      </c>
      <c r="B26" s="252" t="s">
        <v>170</v>
      </c>
      <c r="C26" s="252"/>
      <c r="D26" s="252"/>
      <c r="E26" s="86" t="s">
        <v>167</v>
      </c>
      <c r="F26" s="241">
        <v>1</v>
      </c>
      <c r="G26" s="472"/>
      <c r="H26" s="542">
        <f>F26*G26</f>
        <v>0</v>
      </c>
    </row>
    <row r="27" spans="1:8" s="90" customFormat="1" ht="12.75">
      <c r="A27" s="36"/>
      <c r="B27" s="91"/>
      <c r="D27" s="92"/>
      <c r="E27" s="92"/>
      <c r="F27" s="242"/>
      <c r="G27" s="247"/>
      <c r="H27" s="541"/>
    </row>
    <row r="28" spans="1:8" s="90" customFormat="1" ht="36.75">
      <c r="A28" s="36" t="s">
        <v>171</v>
      </c>
      <c r="B28" s="252" t="s">
        <v>230</v>
      </c>
      <c r="C28" s="252"/>
      <c r="D28" s="252"/>
      <c r="E28" s="86" t="s">
        <v>13</v>
      </c>
      <c r="F28" s="241">
        <v>1</v>
      </c>
      <c r="G28" s="472"/>
      <c r="H28" s="542">
        <f>F28*G28</f>
        <v>0</v>
      </c>
    </row>
    <row r="29" spans="1:8" s="90" customFormat="1" ht="12.75">
      <c r="A29" s="36"/>
      <c r="B29" s="91"/>
      <c r="D29" s="92"/>
      <c r="E29" s="92"/>
      <c r="F29" s="242"/>
      <c r="G29" s="247"/>
      <c r="H29" s="541"/>
    </row>
    <row r="30" spans="1:8" s="90" customFormat="1" ht="123">
      <c r="A30" s="36" t="s">
        <v>172</v>
      </c>
      <c r="B30" s="252" t="s">
        <v>231</v>
      </c>
      <c r="C30" s="252"/>
      <c r="D30" s="252"/>
      <c r="E30" s="86" t="s">
        <v>13</v>
      </c>
      <c r="F30" s="241">
        <v>1</v>
      </c>
      <c r="G30" s="472"/>
      <c r="H30" s="542">
        <f>F30*G30</f>
        <v>0</v>
      </c>
    </row>
    <row r="31" spans="1:8" s="90" customFormat="1" ht="12.75">
      <c r="A31" s="36"/>
      <c r="B31" s="455"/>
      <c r="C31" s="456"/>
      <c r="D31" s="239"/>
      <c r="E31" s="92"/>
      <c r="F31" s="242"/>
      <c r="G31" s="247"/>
      <c r="H31" s="541"/>
    </row>
    <row r="32" spans="1:8" s="90" customFormat="1" ht="36.75">
      <c r="A32" s="36" t="s">
        <v>173</v>
      </c>
      <c r="B32" s="252" t="s">
        <v>232</v>
      </c>
      <c r="C32" s="252"/>
      <c r="D32" s="252"/>
      <c r="E32" s="86" t="s">
        <v>13</v>
      </c>
      <c r="F32" s="241">
        <v>3</v>
      </c>
      <c r="G32" s="472"/>
      <c r="H32" s="542">
        <f>F32*G32</f>
        <v>0</v>
      </c>
    </row>
    <row r="33" spans="1:8" s="90" customFormat="1" ht="12.75">
      <c r="A33" s="36"/>
      <c r="B33" s="455"/>
      <c r="C33" s="456"/>
      <c r="D33" s="239"/>
      <c r="E33" s="92"/>
      <c r="F33" s="242"/>
      <c r="G33" s="247"/>
      <c r="H33" s="541"/>
    </row>
    <row r="34" spans="1:8" s="90" customFormat="1" ht="61.5">
      <c r="A34" s="36" t="s">
        <v>174</v>
      </c>
      <c r="B34" s="252" t="s">
        <v>233</v>
      </c>
      <c r="C34" s="252"/>
      <c r="D34" s="252"/>
      <c r="E34" s="86" t="s">
        <v>167</v>
      </c>
      <c r="F34" s="241">
        <v>1</v>
      </c>
      <c r="G34" s="472"/>
      <c r="H34" s="542">
        <f>F34*G34</f>
        <v>0</v>
      </c>
    </row>
    <row r="35" spans="1:8" s="90" customFormat="1" ht="12.75">
      <c r="A35" s="36"/>
      <c r="B35" s="455"/>
      <c r="C35" s="456"/>
      <c r="D35" s="239"/>
      <c r="E35" s="92"/>
      <c r="F35" s="242"/>
      <c r="G35" s="247"/>
      <c r="H35" s="539"/>
    </row>
    <row r="36" spans="1:8" s="90" customFormat="1" ht="86.25">
      <c r="A36" s="36" t="s">
        <v>176</v>
      </c>
      <c r="B36" s="252" t="s">
        <v>234</v>
      </c>
      <c r="C36" s="252"/>
      <c r="D36" s="252"/>
      <c r="E36" s="86" t="s">
        <v>13</v>
      </c>
      <c r="F36" s="241">
        <v>1</v>
      </c>
      <c r="G36" s="472"/>
      <c r="H36" s="542">
        <f>F36*G36</f>
        <v>0</v>
      </c>
    </row>
    <row r="37" spans="1:8" s="90" customFormat="1" ht="12.75">
      <c r="A37" s="36"/>
      <c r="B37" s="455"/>
      <c r="C37" s="456"/>
      <c r="D37" s="239"/>
      <c r="E37" s="92"/>
      <c r="F37" s="242"/>
      <c r="G37" s="247"/>
      <c r="H37" s="539"/>
    </row>
    <row r="38" spans="1:8" s="90" customFormat="1" ht="36.75">
      <c r="A38" s="36" t="s">
        <v>177</v>
      </c>
      <c r="B38" s="252" t="s">
        <v>235</v>
      </c>
      <c r="C38" s="252"/>
      <c r="D38" s="252"/>
      <c r="E38" s="86" t="s">
        <v>13</v>
      </c>
      <c r="F38" s="241">
        <v>1</v>
      </c>
      <c r="G38" s="472"/>
      <c r="H38" s="542">
        <f>F38*G38</f>
        <v>0</v>
      </c>
    </row>
    <row r="39" spans="1:8" s="90" customFormat="1" ht="12.75">
      <c r="A39" s="36"/>
      <c r="B39" s="455"/>
      <c r="C39" s="456"/>
      <c r="D39" s="239"/>
      <c r="E39" s="92"/>
      <c r="F39" s="242"/>
      <c r="G39" s="247"/>
      <c r="H39" s="539"/>
    </row>
    <row r="40" spans="1:8" s="90" customFormat="1" ht="48.75">
      <c r="A40" s="36" t="s">
        <v>178</v>
      </c>
      <c r="B40" s="252" t="s">
        <v>236</v>
      </c>
      <c r="C40" s="252"/>
      <c r="D40" s="252"/>
      <c r="E40" s="86" t="s">
        <v>167</v>
      </c>
      <c r="F40" s="241">
        <v>3</v>
      </c>
      <c r="G40" s="472"/>
      <c r="H40" s="542">
        <f>F40*G40</f>
        <v>0</v>
      </c>
    </row>
    <row r="41" spans="1:8" s="90" customFormat="1" ht="12.75">
      <c r="A41" s="36"/>
      <c r="B41" s="455"/>
      <c r="C41" s="456"/>
      <c r="D41" s="239"/>
      <c r="E41" s="92"/>
      <c r="F41" s="242"/>
      <c r="G41" s="247"/>
      <c r="H41" s="539"/>
    </row>
    <row r="42" spans="1:8" s="90" customFormat="1" ht="48.75">
      <c r="A42" s="36" t="s">
        <v>237</v>
      </c>
      <c r="B42" s="252" t="s">
        <v>238</v>
      </c>
      <c r="C42" s="252"/>
      <c r="D42" s="252"/>
      <c r="E42" s="86" t="s">
        <v>167</v>
      </c>
      <c r="F42" s="241">
        <v>3</v>
      </c>
      <c r="G42" s="472"/>
      <c r="H42" s="542">
        <f>F42*G42</f>
        <v>0</v>
      </c>
    </row>
    <row r="43" spans="1:8" s="90" customFormat="1" ht="12.75">
      <c r="A43" s="36"/>
      <c r="B43" s="455"/>
      <c r="C43" s="456"/>
      <c r="D43" s="239"/>
      <c r="E43" s="92"/>
      <c r="F43" s="242"/>
      <c r="G43" s="247"/>
      <c r="H43" s="539"/>
    </row>
    <row r="44" spans="1:8" s="90" customFormat="1" ht="24">
      <c r="A44" s="36" t="s">
        <v>239</v>
      </c>
      <c r="B44" s="252" t="s">
        <v>175</v>
      </c>
      <c r="C44" s="252"/>
      <c r="D44" s="252"/>
      <c r="E44" s="86" t="s">
        <v>168</v>
      </c>
      <c r="F44" s="241">
        <v>20</v>
      </c>
      <c r="G44" s="472"/>
      <c r="H44" s="542">
        <f>F44*G44</f>
        <v>0</v>
      </c>
    </row>
    <row r="45" spans="1:8" s="90" customFormat="1" ht="12.75">
      <c r="A45" s="36"/>
      <c r="B45" s="455"/>
      <c r="C45" s="456"/>
      <c r="D45" s="239"/>
      <c r="E45" s="92"/>
      <c r="F45" s="242"/>
      <c r="G45" s="247"/>
      <c r="H45" s="539"/>
    </row>
    <row r="46" spans="1:8" s="90" customFormat="1" ht="36.75">
      <c r="A46" s="36" t="s">
        <v>240</v>
      </c>
      <c r="B46" s="252" t="s">
        <v>241</v>
      </c>
      <c r="C46" s="252"/>
      <c r="D46" s="252"/>
      <c r="E46" s="86" t="s">
        <v>168</v>
      </c>
      <c r="F46" s="241">
        <v>15</v>
      </c>
      <c r="G46" s="472"/>
      <c r="H46" s="542">
        <f>F46*G46</f>
        <v>0</v>
      </c>
    </row>
    <row r="47" spans="1:8" s="90" customFormat="1" ht="12.75">
      <c r="A47" s="36"/>
      <c r="B47" s="455"/>
      <c r="C47" s="456"/>
      <c r="D47" s="239"/>
      <c r="E47" s="92"/>
      <c r="F47" s="242"/>
      <c r="G47" s="247"/>
      <c r="H47" s="539"/>
    </row>
    <row r="48" spans="1:8" s="90" customFormat="1" ht="36.75">
      <c r="A48" s="36" t="s">
        <v>242</v>
      </c>
      <c r="B48" s="252" t="s">
        <v>243</v>
      </c>
      <c r="C48" s="252"/>
      <c r="D48" s="252"/>
      <c r="E48" s="86" t="s">
        <v>168</v>
      </c>
      <c r="F48" s="241">
        <v>20</v>
      </c>
      <c r="G48" s="472"/>
      <c r="H48" s="542">
        <f>F48*G48</f>
        <v>0</v>
      </c>
    </row>
    <row r="49" spans="1:8" s="90" customFormat="1" ht="12.75">
      <c r="A49" s="36"/>
      <c r="B49" s="455"/>
      <c r="C49" s="456"/>
      <c r="D49" s="239"/>
      <c r="E49" s="92"/>
      <c r="F49" s="242"/>
      <c r="G49" s="247"/>
      <c r="H49" s="539"/>
    </row>
    <row r="50" spans="1:8" s="90" customFormat="1" ht="36.75">
      <c r="A50" s="36" t="s">
        <v>244</v>
      </c>
      <c r="B50" s="252" t="s">
        <v>245</v>
      </c>
      <c r="C50" s="252"/>
      <c r="D50" s="252"/>
      <c r="E50" s="86" t="s">
        <v>40</v>
      </c>
      <c r="F50" s="241">
        <v>1</v>
      </c>
      <c r="G50" s="472"/>
      <c r="H50" s="542">
        <f>F50*G50</f>
        <v>0</v>
      </c>
    </row>
    <row r="51" spans="1:8" s="90" customFormat="1" ht="12.75">
      <c r="A51" s="36"/>
      <c r="B51" s="457"/>
      <c r="C51" s="458"/>
      <c r="D51" s="459"/>
      <c r="E51" s="94"/>
      <c r="F51" s="245"/>
      <c r="G51" s="250"/>
      <c r="H51" s="543"/>
    </row>
    <row r="52" spans="1:8" s="90" customFormat="1" ht="36.75">
      <c r="A52" s="36" t="s">
        <v>246</v>
      </c>
      <c r="B52" s="252" t="s">
        <v>247</v>
      </c>
      <c r="C52" s="252"/>
      <c r="D52" s="252"/>
      <c r="E52" s="86" t="s">
        <v>40</v>
      </c>
      <c r="F52" s="241">
        <v>3</v>
      </c>
      <c r="G52" s="472"/>
      <c r="H52" s="542">
        <f>F52*G52</f>
        <v>0</v>
      </c>
    </row>
    <row r="53" spans="1:8" s="90" customFormat="1" ht="12.75">
      <c r="A53" s="36"/>
      <c r="B53" s="455"/>
      <c r="C53" s="456"/>
      <c r="D53" s="239"/>
      <c r="E53" s="92"/>
      <c r="F53" s="242"/>
      <c r="G53" s="247"/>
      <c r="H53" s="541"/>
    </row>
    <row r="54" spans="1:8" s="90" customFormat="1" ht="61.5">
      <c r="A54" s="36" t="s">
        <v>248</v>
      </c>
      <c r="B54" s="252" t="s">
        <v>249</v>
      </c>
      <c r="C54" s="252"/>
      <c r="D54" s="252"/>
      <c r="E54" s="86" t="s">
        <v>40</v>
      </c>
      <c r="F54" s="241">
        <v>15</v>
      </c>
      <c r="G54" s="472"/>
      <c r="H54" s="542">
        <f>F54*G54</f>
        <v>0</v>
      </c>
    </row>
    <row r="55" spans="1:8" s="90" customFormat="1" ht="12.75">
      <c r="A55" s="36"/>
      <c r="B55" s="455"/>
      <c r="C55" s="456"/>
      <c r="D55" s="239"/>
      <c r="E55" s="92"/>
      <c r="F55" s="242"/>
      <c r="G55" s="247"/>
      <c r="H55" s="539"/>
    </row>
    <row r="56" spans="1:8" s="90" customFormat="1" ht="36.75">
      <c r="A56" s="36" t="s">
        <v>250</v>
      </c>
      <c r="B56" s="252" t="s">
        <v>251</v>
      </c>
      <c r="C56" s="252"/>
      <c r="D56" s="252"/>
      <c r="E56" s="86" t="s">
        <v>167</v>
      </c>
      <c r="F56" s="241">
        <v>1</v>
      </c>
      <c r="G56" s="472"/>
      <c r="H56" s="542">
        <f>F56*G56</f>
        <v>0</v>
      </c>
    </row>
    <row r="57" spans="1:8" s="90" customFormat="1" ht="12.75">
      <c r="A57" s="36"/>
      <c r="B57" s="455"/>
      <c r="C57" s="456"/>
      <c r="D57" s="239"/>
      <c r="E57" s="92"/>
      <c r="F57" s="242"/>
      <c r="G57" s="247"/>
      <c r="H57" s="539"/>
    </row>
    <row r="58" spans="1:8" s="90" customFormat="1" ht="61.5">
      <c r="A58" s="36" t="s">
        <v>252</v>
      </c>
      <c r="B58" s="252" t="s">
        <v>253</v>
      </c>
      <c r="C58" s="252"/>
      <c r="D58" s="252"/>
      <c r="E58" s="86" t="s">
        <v>167</v>
      </c>
      <c r="F58" s="241">
        <v>1</v>
      </c>
      <c r="G58" s="472"/>
      <c r="H58" s="542">
        <f>F58*G58</f>
        <v>0</v>
      </c>
    </row>
    <row r="59" ht="12.75">
      <c r="H59" s="544"/>
    </row>
    <row r="60" spans="1:8" s="45" customFormat="1" ht="12.75">
      <c r="A60" s="48"/>
      <c r="B60" s="49" t="s">
        <v>160</v>
      </c>
      <c r="C60" s="50"/>
      <c r="D60" s="51"/>
      <c r="E60" s="51"/>
      <c r="F60" s="78"/>
      <c r="G60" s="474" t="s">
        <v>179</v>
      </c>
      <c r="H60" s="545">
        <f>SUM(H10:H58)</f>
        <v>0</v>
      </c>
    </row>
    <row r="61" spans="1:8" s="45" customFormat="1" ht="12.75">
      <c r="A61" s="48"/>
      <c r="B61" s="49"/>
      <c r="C61" s="50"/>
      <c r="D61" s="51"/>
      <c r="E61" s="51"/>
      <c r="F61" s="78"/>
      <c r="G61" s="64"/>
      <c r="H61" s="535"/>
    </row>
    <row r="62" spans="1:8" s="45" customFormat="1" ht="12.75">
      <c r="A62" s="48"/>
      <c r="B62" s="49"/>
      <c r="C62" s="50"/>
      <c r="D62" s="51"/>
      <c r="E62" s="51"/>
      <c r="F62" s="78"/>
      <c r="G62" s="64"/>
      <c r="H62" s="535"/>
    </row>
    <row r="63" spans="1:8" s="45" customFormat="1" ht="14.25">
      <c r="A63" s="65" t="s">
        <v>29</v>
      </c>
      <c r="B63" s="65" t="s">
        <v>180</v>
      </c>
      <c r="D63" s="46"/>
      <c r="E63" s="46"/>
      <c r="F63" s="55"/>
      <c r="G63" s="47"/>
      <c r="H63" s="533"/>
    </row>
    <row r="64" spans="1:8" s="45" customFormat="1" ht="13.5" thickBot="1">
      <c r="A64" s="48"/>
      <c r="B64" s="50"/>
      <c r="C64" s="50"/>
      <c r="D64" s="51"/>
      <c r="E64" s="51"/>
      <c r="F64" s="78"/>
      <c r="G64" s="64"/>
      <c r="H64" s="535"/>
    </row>
    <row r="65" spans="1:8" s="45" customFormat="1" ht="14.25" thickBot="1" thickTop="1">
      <c r="A65" s="66" t="s">
        <v>161</v>
      </c>
      <c r="B65" s="67" t="s">
        <v>162</v>
      </c>
      <c r="C65" s="68"/>
      <c r="D65" s="69"/>
      <c r="E65" s="67" t="s">
        <v>163</v>
      </c>
      <c r="F65" s="240" t="s">
        <v>164</v>
      </c>
      <c r="G65" s="475" t="s">
        <v>165</v>
      </c>
      <c r="H65" s="536" t="s">
        <v>166</v>
      </c>
    </row>
    <row r="66" spans="1:8" s="45" customFormat="1" ht="13.5" thickTop="1">
      <c r="A66" s="48"/>
      <c r="B66" s="50"/>
      <c r="C66" s="50"/>
      <c r="D66" s="51"/>
      <c r="E66" s="51"/>
      <c r="F66" s="78"/>
      <c r="G66" s="64"/>
      <c r="H66" s="535"/>
    </row>
    <row r="67" spans="1:8" s="90" customFormat="1" ht="24">
      <c r="A67" s="36" t="s">
        <v>26</v>
      </c>
      <c r="B67" s="252" t="s">
        <v>254</v>
      </c>
      <c r="C67" s="252"/>
      <c r="D67" s="252"/>
      <c r="E67" s="86" t="s">
        <v>168</v>
      </c>
      <c r="F67" s="241">
        <v>26</v>
      </c>
      <c r="G67" s="473"/>
      <c r="H67" s="542">
        <f>F67*G67</f>
        <v>0</v>
      </c>
    </row>
    <row r="68" spans="1:8" s="90" customFormat="1" ht="12.75">
      <c r="A68" s="36"/>
      <c r="B68" s="42"/>
      <c r="C68" s="93"/>
      <c r="D68" s="93"/>
      <c r="E68" s="37"/>
      <c r="F68" s="244"/>
      <c r="G68" s="249"/>
      <c r="H68" s="541"/>
    </row>
    <row r="69" spans="1:8" s="90" customFormat="1" ht="24">
      <c r="A69" s="36" t="s">
        <v>29</v>
      </c>
      <c r="B69" s="252" t="s">
        <v>255</v>
      </c>
      <c r="C69" s="252"/>
      <c r="D69" s="252"/>
      <c r="E69" s="86" t="s">
        <v>168</v>
      </c>
      <c r="F69" s="241">
        <v>22</v>
      </c>
      <c r="G69" s="473"/>
      <c r="H69" s="542">
        <f>F69*G69</f>
        <v>0</v>
      </c>
    </row>
    <row r="70" spans="1:8" s="90" customFormat="1" ht="12.75">
      <c r="A70" s="36"/>
      <c r="B70" s="42"/>
      <c r="C70" s="93"/>
      <c r="D70" s="93"/>
      <c r="E70" s="37"/>
      <c r="F70" s="244"/>
      <c r="G70" s="249"/>
      <c r="H70" s="541"/>
    </row>
    <row r="71" spans="1:8" s="90" customFormat="1" ht="24">
      <c r="A71" s="36" t="s">
        <v>30</v>
      </c>
      <c r="B71" s="252" t="s">
        <v>256</v>
      </c>
      <c r="C71" s="252"/>
      <c r="D71" s="252"/>
      <c r="E71" s="86" t="s">
        <v>168</v>
      </c>
      <c r="F71" s="241">
        <v>14</v>
      </c>
      <c r="G71" s="473"/>
      <c r="H71" s="542">
        <f>F71*G71</f>
        <v>0</v>
      </c>
    </row>
    <row r="72" spans="1:8" s="90" customFormat="1" ht="12.75">
      <c r="A72" s="36"/>
      <c r="B72" s="42"/>
      <c r="C72" s="93"/>
      <c r="D72" s="93"/>
      <c r="E72" s="37"/>
      <c r="F72" s="244"/>
      <c r="G72" s="249"/>
      <c r="H72" s="541"/>
    </row>
    <row r="73" spans="1:8" s="90" customFormat="1" ht="24">
      <c r="A73" s="36" t="s">
        <v>31</v>
      </c>
      <c r="B73" s="252" t="s">
        <v>257</v>
      </c>
      <c r="C73" s="252"/>
      <c r="D73" s="252"/>
      <c r="E73" s="86" t="s">
        <v>168</v>
      </c>
      <c r="F73" s="241">
        <v>14</v>
      </c>
      <c r="G73" s="473"/>
      <c r="H73" s="542">
        <f>F73*G73</f>
        <v>0</v>
      </c>
    </row>
    <row r="74" spans="1:8" s="90" customFormat="1" ht="12.75">
      <c r="A74" s="36"/>
      <c r="B74" s="42"/>
      <c r="C74" s="93"/>
      <c r="D74" s="93"/>
      <c r="E74" s="37"/>
      <c r="F74" s="244"/>
      <c r="G74" s="249"/>
      <c r="H74" s="541"/>
    </row>
    <row r="75" spans="1:8" s="90" customFormat="1" ht="48.75">
      <c r="A75" s="36" t="s">
        <v>32</v>
      </c>
      <c r="B75" s="252" t="s">
        <v>258</v>
      </c>
      <c r="C75" s="252"/>
      <c r="D75" s="252"/>
      <c r="E75" s="86" t="s">
        <v>167</v>
      </c>
      <c r="F75" s="241">
        <v>5</v>
      </c>
      <c r="G75" s="473"/>
      <c r="H75" s="542">
        <f>F75*G75</f>
        <v>0</v>
      </c>
    </row>
    <row r="76" spans="1:8" s="90" customFormat="1" ht="12.75">
      <c r="A76" s="36"/>
      <c r="B76" s="42"/>
      <c r="C76" s="93"/>
      <c r="D76" s="93"/>
      <c r="E76" s="37"/>
      <c r="F76" s="244"/>
      <c r="G76" s="249"/>
      <c r="H76" s="541"/>
    </row>
    <row r="77" spans="1:8" s="90" customFormat="1" ht="36.75">
      <c r="A77" s="36" t="s">
        <v>33</v>
      </c>
      <c r="B77" s="252" t="s">
        <v>181</v>
      </c>
      <c r="C77" s="252"/>
      <c r="D77" s="252"/>
      <c r="E77" s="86" t="s">
        <v>168</v>
      </c>
      <c r="F77" s="241">
        <v>87</v>
      </c>
      <c r="G77" s="473"/>
      <c r="H77" s="542">
        <f>F77*G77</f>
        <v>0</v>
      </c>
    </row>
    <row r="78" spans="1:8" s="90" customFormat="1" ht="12.75">
      <c r="A78" s="36"/>
      <c r="B78" s="42"/>
      <c r="C78" s="93"/>
      <c r="D78" s="93"/>
      <c r="E78" s="37"/>
      <c r="F78" s="244"/>
      <c r="G78" s="251"/>
      <c r="H78" s="541"/>
    </row>
    <row r="79" spans="1:8" s="90" customFormat="1" ht="36.75">
      <c r="A79" s="36" t="s">
        <v>34</v>
      </c>
      <c r="B79" s="252" t="s">
        <v>182</v>
      </c>
      <c r="C79" s="252"/>
      <c r="D79" s="252"/>
      <c r="E79" s="86" t="s">
        <v>13</v>
      </c>
      <c r="F79" s="241">
        <v>14</v>
      </c>
      <c r="G79" s="473"/>
      <c r="H79" s="542">
        <f>F79*G79</f>
        <v>0</v>
      </c>
    </row>
    <row r="80" spans="1:8" s="90" customFormat="1" ht="12.75">
      <c r="A80" s="36"/>
      <c r="B80" s="42"/>
      <c r="C80" s="93"/>
      <c r="D80" s="93"/>
      <c r="E80" s="37"/>
      <c r="F80" s="244"/>
      <c r="G80" s="251"/>
      <c r="H80" s="541"/>
    </row>
    <row r="81" spans="1:8" s="90" customFormat="1" ht="48.75">
      <c r="A81" s="36" t="s">
        <v>113</v>
      </c>
      <c r="B81" s="252" t="s">
        <v>259</v>
      </c>
      <c r="C81" s="252"/>
      <c r="D81" s="252"/>
      <c r="E81" s="86" t="s">
        <v>167</v>
      </c>
      <c r="F81" s="241">
        <v>1</v>
      </c>
      <c r="G81" s="473"/>
      <c r="H81" s="542">
        <f>F81*G81</f>
        <v>0</v>
      </c>
    </row>
    <row r="82" spans="1:8" s="90" customFormat="1" ht="12.75">
      <c r="A82" s="36"/>
      <c r="B82" s="42"/>
      <c r="C82" s="93"/>
      <c r="D82" s="93"/>
      <c r="E82" s="37"/>
      <c r="F82" s="244"/>
      <c r="G82" s="251"/>
      <c r="H82" s="541"/>
    </row>
    <row r="83" spans="1:8" s="90" customFormat="1" ht="36.75">
      <c r="A83" s="36" t="s">
        <v>141</v>
      </c>
      <c r="B83" s="252" t="s">
        <v>260</v>
      </c>
      <c r="C83" s="252"/>
      <c r="D83" s="252"/>
      <c r="E83" s="86" t="s">
        <v>168</v>
      </c>
      <c r="F83" s="241">
        <v>400</v>
      </c>
      <c r="G83" s="473"/>
      <c r="H83" s="542">
        <f>F83*G83</f>
        <v>0</v>
      </c>
    </row>
    <row r="84" spans="1:8" s="90" customFormat="1" ht="12.75">
      <c r="A84" s="36"/>
      <c r="B84" s="42"/>
      <c r="C84" s="93"/>
      <c r="D84" s="93"/>
      <c r="E84" s="37"/>
      <c r="F84" s="244"/>
      <c r="G84" s="251"/>
      <c r="H84" s="541"/>
    </row>
    <row r="85" spans="1:8" s="90" customFormat="1" ht="36.75">
      <c r="A85" s="36" t="s">
        <v>171</v>
      </c>
      <c r="B85" s="252" t="s">
        <v>184</v>
      </c>
      <c r="C85" s="252"/>
      <c r="D85" s="252"/>
      <c r="E85" s="86" t="s">
        <v>168</v>
      </c>
      <c r="F85" s="241">
        <v>380</v>
      </c>
      <c r="G85" s="473"/>
      <c r="H85" s="542">
        <f>F85*G85</f>
        <v>0</v>
      </c>
    </row>
    <row r="86" spans="1:8" s="90" customFormat="1" ht="12.75">
      <c r="A86" s="36"/>
      <c r="B86" s="42"/>
      <c r="C86" s="93"/>
      <c r="D86" s="93"/>
      <c r="E86" s="37"/>
      <c r="F86" s="244"/>
      <c r="G86" s="251"/>
      <c r="H86" s="541"/>
    </row>
    <row r="87" spans="1:8" s="90" customFormat="1" ht="24">
      <c r="A87" s="36" t="s">
        <v>172</v>
      </c>
      <c r="B87" s="252" t="s">
        <v>183</v>
      </c>
      <c r="C87" s="252"/>
      <c r="D87" s="252"/>
      <c r="E87" s="86" t="s">
        <v>13</v>
      </c>
      <c r="F87" s="241">
        <v>4</v>
      </c>
      <c r="G87" s="473"/>
      <c r="H87" s="542">
        <f>F87*G87</f>
        <v>0</v>
      </c>
    </row>
    <row r="88" spans="1:8" s="90" customFormat="1" ht="12.75">
      <c r="A88" s="36"/>
      <c r="B88" s="42"/>
      <c r="C88" s="93"/>
      <c r="D88" s="93"/>
      <c r="E88" s="37"/>
      <c r="F88" s="244"/>
      <c r="G88" s="251"/>
      <c r="H88" s="541"/>
    </row>
    <row r="89" spans="1:8" s="90" customFormat="1" ht="36.75">
      <c r="A89" s="36" t="s">
        <v>173</v>
      </c>
      <c r="B89" s="252" t="s">
        <v>261</v>
      </c>
      <c r="C89" s="252"/>
      <c r="D89" s="252"/>
      <c r="E89" s="86" t="s">
        <v>13</v>
      </c>
      <c r="F89" s="241">
        <v>20</v>
      </c>
      <c r="G89" s="473"/>
      <c r="H89" s="542">
        <f>F89*G89</f>
        <v>0</v>
      </c>
    </row>
    <row r="90" spans="1:8" s="90" customFormat="1" ht="12.75">
      <c r="A90" s="36"/>
      <c r="B90" s="42"/>
      <c r="C90" s="93"/>
      <c r="D90" s="93"/>
      <c r="E90" s="37"/>
      <c r="F90" s="244"/>
      <c r="G90" s="251"/>
      <c r="H90" s="541"/>
    </row>
    <row r="91" spans="1:8" s="90" customFormat="1" ht="36.75">
      <c r="A91" s="36" t="s">
        <v>174</v>
      </c>
      <c r="B91" s="252" t="s">
        <v>262</v>
      </c>
      <c r="C91" s="252"/>
      <c r="D91" s="252"/>
      <c r="E91" s="86" t="s">
        <v>13</v>
      </c>
      <c r="F91" s="241">
        <v>8</v>
      </c>
      <c r="G91" s="473"/>
      <c r="H91" s="542">
        <f>F91*G91</f>
        <v>0</v>
      </c>
    </row>
    <row r="92" spans="1:8" s="90" customFormat="1" ht="12.75">
      <c r="A92" s="36"/>
      <c r="B92" s="42"/>
      <c r="C92" s="93"/>
      <c r="D92" s="93"/>
      <c r="E92" s="37"/>
      <c r="F92" s="244"/>
      <c r="G92" s="251"/>
      <c r="H92" s="541"/>
    </row>
    <row r="93" spans="1:8" s="90" customFormat="1" ht="36.75">
      <c r="A93" s="36" t="s">
        <v>176</v>
      </c>
      <c r="B93" s="252" t="s">
        <v>263</v>
      </c>
      <c r="C93" s="252"/>
      <c r="D93" s="252"/>
      <c r="E93" s="86" t="s">
        <v>13</v>
      </c>
      <c r="F93" s="241">
        <v>20</v>
      </c>
      <c r="G93" s="473"/>
      <c r="H93" s="542">
        <f>F93*G93</f>
        <v>0</v>
      </c>
    </row>
    <row r="94" spans="1:8" s="90" customFormat="1" ht="12.75">
      <c r="A94" s="36"/>
      <c r="B94" s="42"/>
      <c r="C94" s="93"/>
      <c r="D94" s="93"/>
      <c r="E94" s="37"/>
      <c r="F94" s="244"/>
      <c r="G94" s="251"/>
      <c r="H94" s="541"/>
    </row>
    <row r="95" spans="1:8" s="90" customFormat="1" ht="36.75">
      <c r="A95" s="36" t="s">
        <v>177</v>
      </c>
      <c r="B95" s="252" t="s">
        <v>264</v>
      </c>
      <c r="C95" s="252"/>
      <c r="D95" s="252"/>
      <c r="E95" s="86" t="s">
        <v>13</v>
      </c>
      <c r="F95" s="241">
        <v>8</v>
      </c>
      <c r="G95" s="473"/>
      <c r="H95" s="542">
        <f>F95*G95</f>
        <v>0</v>
      </c>
    </row>
    <row r="96" spans="1:8" s="90" customFormat="1" ht="12.75">
      <c r="A96" s="36"/>
      <c r="B96" s="42"/>
      <c r="C96" s="93"/>
      <c r="D96" s="93"/>
      <c r="E96" s="37"/>
      <c r="F96" s="244"/>
      <c r="G96" s="251"/>
      <c r="H96" s="541"/>
    </row>
    <row r="97" spans="1:8" s="90" customFormat="1" ht="24">
      <c r="A97" s="36" t="s">
        <v>178</v>
      </c>
      <c r="B97" s="252" t="s">
        <v>265</v>
      </c>
      <c r="C97" s="252"/>
      <c r="D97" s="252"/>
      <c r="E97" s="86" t="s">
        <v>13</v>
      </c>
      <c r="F97" s="241">
        <v>2</v>
      </c>
      <c r="G97" s="473"/>
      <c r="H97" s="542">
        <f>F97*G97</f>
        <v>0</v>
      </c>
    </row>
    <row r="98" spans="1:8" s="90" customFormat="1" ht="12.75">
      <c r="A98" s="36"/>
      <c r="B98" s="42"/>
      <c r="C98" s="93"/>
      <c r="D98" s="93"/>
      <c r="E98" s="37"/>
      <c r="F98" s="244"/>
      <c r="G98" s="251"/>
      <c r="H98" s="541"/>
    </row>
    <row r="99" spans="1:8" s="90" customFormat="1" ht="24">
      <c r="A99" s="36" t="s">
        <v>237</v>
      </c>
      <c r="B99" s="252" t="s">
        <v>266</v>
      </c>
      <c r="C99" s="252"/>
      <c r="D99" s="252"/>
      <c r="E99" s="86" t="s">
        <v>13</v>
      </c>
      <c r="F99" s="241">
        <v>2</v>
      </c>
      <c r="G99" s="473"/>
      <c r="H99" s="542">
        <f>F99*G99</f>
        <v>0</v>
      </c>
    </row>
    <row r="100" spans="1:8" s="90" customFormat="1" ht="12.75">
      <c r="A100" s="36"/>
      <c r="B100" s="42"/>
      <c r="C100" s="93"/>
      <c r="D100" s="93"/>
      <c r="E100" s="37"/>
      <c r="F100" s="244"/>
      <c r="G100" s="251"/>
      <c r="H100" s="541"/>
    </row>
    <row r="101" spans="1:8" s="90" customFormat="1" ht="24">
      <c r="A101" s="36" t="s">
        <v>239</v>
      </c>
      <c r="B101" s="252" t="s">
        <v>267</v>
      </c>
      <c r="C101" s="252"/>
      <c r="D101" s="252"/>
      <c r="E101" s="86" t="s">
        <v>13</v>
      </c>
      <c r="F101" s="241">
        <v>2</v>
      </c>
      <c r="G101" s="473"/>
      <c r="H101" s="542">
        <f>F101*G101</f>
        <v>0</v>
      </c>
    </row>
    <row r="102" spans="1:8" s="90" customFormat="1" ht="12.75">
      <c r="A102" s="36"/>
      <c r="B102" s="42"/>
      <c r="C102" s="93"/>
      <c r="D102" s="93"/>
      <c r="E102" s="37"/>
      <c r="F102" s="244"/>
      <c r="G102" s="251"/>
      <c r="H102" s="541"/>
    </row>
    <row r="103" spans="1:8" s="90" customFormat="1" ht="24">
      <c r="A103" s="36" t="s">
        <v>240</v>
      </c>
      <c r="B103" s="252" t="s">
        <v>268</v>
      </c>
      <c r="C103" s="252"/>
      <c r="D103" s="252"/>
      <c r="E103" s="86" t="s">
        <v>13</v>
      </c>
      <c r="F103" s="241">
        <v>2</v>
      </c>
      <c r="G103" s="473"/>
      <c r="H103" s="542">
        <f>F103*G103</f>
        <v>0</v>
      </c>
    </row>
    <row r="104" spans="1:8" s="90" customFormat="1" ht="12.75">
      <c r="A104" s="36"/>
      <c r="B104" s="42"/>
      <c r="C104" s="93"/>
      <c r="D104" s="93"/>
      <c r="E104" s="37"/>
      <c r="F104" s="244"/>
      <c r="G104" s="251"/>
      <c r="H104" s="541"/>
    </row>
    <row r="105" spans="1:8" s="90" customFormat="1" ht="24">
      <c r="A105" s="36" t="s">
        <v>242</v>
      </c>
      <c r="B105" s="252" t="s">
        <v>269</v>
      </c>
      <c r="C105" s="252"/>
      <c r="D105" s="252"/>
      <c r="E105" s="86" t="s">
        <v>168</v>
      </c>
      <c r="F105" s="241">
        <v>1</v>
      </c>
      <c r="G105" s="473"/>
      <c r="H105" s="542">
        <f>F105*G105</f>
        <v>0</v>
      </c>
    </row>
    <row r="106" spans="1:8" s="90" customFormat="1" ht="12.75">
      <c r="A106" s="36"/>
      <c r="B106" s="42"/>
      <c r="C106" s="93"/>
      <c r="D106" s="93"/>
      <c r="E106" s="37"/>
      <c r="F106" s="244"/>
      <c r="G106" s="251"/>
      <c r="H106" s="541"/>
    </row>
    <row r="107" spans="1:8" s="90" customFormat="1" ht="24">
      <c r="A107" s="36" t="s">
        <v>244</v>
      </c>
      <c r="B107" s="252" t="s">
        <v>270</v>
      </c>
      <c r="C107" s="252"/>
      <c r="D107" s="252"/>
      <c r="E107" s="86" t="s">
        <v>168</v>
      </c>
      <c r="F107" s="241">
        <v>2</v>
      </c>
      <c r="G107" s="473"/>
      <c r="H107" s="542">
        <f>F107*G107</f>
        <v>0</v>
      </c>
    </row>
    <row r="108" spans="1:8" s="90" customFormat="1" ht="12.75">
      <c r="A108" s="36"/>
      <c r="B108" s="42"/>
      <c r="C108" s="93"/>
      <c r="D108" s="93"/>
      <c r="E108" s="37"/>
      <c r="F108" s="244"/>
      <c r="G108" s="251"/>
      <c r="H108" s="541"/>
    </row>
    <row r="109" spans="1:8" s="90" customFormat="1" ht="48.75">
      <c r="A109" s="36" t="s">
        <v>246</v>
      </c>
      <c r="B109" s="252" t="s">
        <v>271</v>
      </c>
      <c r="C109" s="252"/>
      <c r="D109" s="252"/>
      <c r="E109" s="86" t="s">
        <v>13</v>
      </c>
      <c r="F109" s="241">
        <v>2</v>
      </c>
      <c r="G109" s="473"/>
      <c r="H109" s="542">
        <f>F109*G109</f>
        <v>0</v>
      </c>
    </row>
    <row r="110" spans="1:8" s="90" customFormat="1" ht="12.75">
      <c r="A110" s="36"/>
      <c r="B110" s="42"/>
      <c r="C110" s="93"/>
      <c r="D110" s="93"/>
      <c r="E110" s="37"/>
      <c r="F110" s="244"/>
      <c r="G110" s="251"/>
      <c r="H110" s="541"/>
    </row>
    <row r="111" spans="1:8" s="90" customFormat="1" ht="61.5">
      <c r="A111" s="36" t="s">
        <v>248</v>
      </c>
      <c r="B111" s="252" t="s">
        <v>272</v>
      </c>
      <c r="C111" s="252"/>
      <c r="D111" s="252"/>
      <c r="E111" s="86" t="s">
        <v>13</v>
      </c>
      <c r="F111" s="241">
        <v>1</v>
      </c>
      <c r="G111" s="473"/>
      <c r="H111" s="542">
        <f>F111*G111</f>
        <v>0</v>
      </c>
    </row>
    <row r="112" spans="1:8" s="90" customFormat="1" ht="12.75">
      <c r="A112" s="36"/>
      <c r="B112" s="42"/>
      <c r="C112" s="93"/>
      <c r="D112" s="93"/>
      <c r="E112" s="37"/>
      <c r="F112" s="244"/>
      <c r="G112" s="251"/>
      <c r="H112" s="541"/>
    </row>
    <row r="113" spans="1:8" s="90" customFormat="1" ht="24">
      <c r="A113" s="36" t="s">
        <v>250</v>
      </c>
      <c r="B113" s="252" t="s">
        <v>273</v>
      </c>
      <c r="C113" s="252"/>
      <c r="D113" s="252"/>
      <c r="E113" s="86" t="s">
        <v>13</v>
      </c>
      <c r="F113" s="241">
        <v>2</v>
      </c>
      <c r="G113" s="473"/>
      <c r="H113" s="542">
        <f>F113*G113</f>
        <v>0</v>
      </c>
    </row>
    <row r="114" spans="1:8" s="90" customFormat="1" ht="12.75">
      <c r="A114" s="36"/>
      <c r="B114" s="42"/>
      <c r="C114" s="93"/>
      <c r="D114" s="93"/>
      <c r="E114" s="37"/>
      <c r="F114" s="244"/>
      <c r="G114" s="251"/>
      <c r="H114" s="541"/>
    </row>
    <row r="115" spans="1:8" s="90" customFormat="1" ht="24">
      <c r="A115" s="36" t="s">
        <v>252</v>
      </c>
      <c r="B115" s="252" t="s">
        <v>274</v>
      </c>
      <c r="C115" s="252"/>
      <c r="D115" s="252"/>
      <c r="E115" s="86" t="s">
        <v>13</v>
      </c>
      <c r="F115" s="241">
        <v>4</v>
      </c>
      <c r="G115" s="473"/>
      <c r="H115" s="542">
        <f>F115*G115</f>
        <v>0</v>
      </c>
    </row>
    <row r="116" spans="1:8" s="90" customFormat="1" ht="12.75">
      <c r="A116" s="36"/>
      <c r="B116" s="42"/>
      <c r="C116" s="93"/>
      <c r="D116" s="93"/>
      <c r="E116" s="37"/>
      <c r="F116" s="244"/>
      <c r="G116" s="251"/>
      <c r="H116" s="541"/>
    </row>
    <row r="117" spans="1:8" s="90" customFormat="1" ht="24">
      <c r="A117" s="36" t="s">
        <v>275</v>
      </c>
      <c r="B117" s="252" t="s">
        <v>276</v>
      </c>
      <c r="C117" s="252"/>
      <c r="D117" s="252"/>
      <c r="E117" s="86" t="s">
        <v>168</v>
      </c>
      <c r="F117" s="241">
        <v>15</v>
      </c>
      <c r="G117" s="473"/>
      <c r="H117" s="542">
        <f>F117*G117</f>
        <v>0</v>
      </c>
    </row>
    <row r="118" spans="1:8" s="90" customFormat="1" ht="12.75">
      <c r="A118" s="36"/>
      <c r="B118" s="42"/>
      <c r="C118" s="93"/>
      <c r="D118" s="93"/>
      <c r="E118" s="37"/>
      <c r="F118" s="244"/>
      <c r="G118" s="251"/>
      <c r="H118" s="541"/>
    </row>
    <row r="119" spans="1:8" s="90" customFormat="1" ht="36.75">
      <c r="A119" s="36" t="s">
        <v>277</v>
      </c>
      <c r="B119" s="252" t="s">
        <v>278</v>
      </c>
      <c r="C119" s="252"/>
      <c r="D119" s="252"/>
      <c r="E119" s="86" t="s">
        <v>167</v>
      </c>
      <c r="F119" s="241">
        <v>1</v>
      </c>
      <c r="G119" s="473"/>
      <c r="H119" s="542">
        <f>F119*G119</f>
        <v>0</v>
      </c>
    </row>
    <row r="120" spans="1:8" s="90" customFormat="1" ht="12.75">
      <c r="A120" s="36"/>
      <c r="B120" s="42"/>
      <c r="C120" s="93"/>
      <c r="D120" s="93"/>
      <c r="E120" s="37"/>
      <c r="F120" s="244"/>
      <c r="G120" s="249"/>
      <c r="H120" s="541"/>
    </row>
    <row r="121" spans="1:8" s="90" customFormat="1" ht="24">
      <c r="A121" s="36" t="s">
        <v>279</v>
      </c>
      <c r="B121" s="252" t="s">
        <v>280</v>
      </c>
      <c r="C121" s="252"/>
      <c r="D121" s="252"/>
      <c r="E121" s="86" t="s">
        <v>167</v>
      </c>
      <c r="F121" s="241">
        <v>1</v>
      </c>
      <c r="G121" s="473"/>
      <c r="H121" s="542">
        <f>F121*G121</f>
        <v>0</v>
      </c>
    </row>
    <row r="122" spans="1:8" s="90" customFormat="1" ht="12.75">
      <c r="A122" s="36"/>
      <c r="B122" s="42"/>
      <c r="C122" s="93"/>
      <c r="D122" s="93"/>
      <c r="E122" s="37"/>
      <c r="F122" s="244"/>
      <c r="G122" s="251"/>
      <c r="H122" s="541"/>
    </row>
    <row r="123" spans="1:8" s="90" customFormat="1" ht="24">
      <c r="A123" s="36" t="s">
        <v>281</v>
      </c>
      <c r="B123" s="252" t="s">
        <v>282</v>
      </c>
      <c r="C123" s="252"/>
      <c r="D123" s="252"/>
      <c r="E123" s="86" t="s">
        <v>167</v>
      </c>
      <c r="F123" s="241">
        <v>3</v>
      </c>
      <c r="G123" s="473"/>
      <c r="H123" s="542">
        <f>(F123*G123)</f>
        <v>0</v>
      </c>
    </row>
    <row r="124" spans="1:8" s="45" customFormat="1" ht="12.75">
      <c r="A124" s="43"/>
      <c r="B124" s="44"/>
      <c r="D124" s="46"/>
      <c r="E124" s="46"/>
      <c r="F124" s="55"/>
      <c r="G124" s="47"/>
      <c r="H124" s="533"/>
    </row>
    <row r="125" spans="1:8" s="45" customFormat="1" ht="12.75">
      <c r="A125" s="48"/>
      <c r="B125" s="49" t="s">
        <v>180</v>
      </c>
      <c r="C125" s="50"/>
      <c r="D125" s="51"/>
      <c r="E125" s="51"/>
      <c r="F125" s="78"/>
      <c r="G125" s="474" t="s">
        <v>179</v>
      </c>
      <c r="H125" s="545">
        <f>SUM(H67:H124)</f>
        <v>0</v>
      </c>
    </row>
    <row r="126" spans="1:8" s="45" customFormat="1" ht="12.75">
      <c r="A126" s="43"/>
      <c r="B126" s="44"/>
      <c r="D126" s="46"/>
      <c r="E126" s="46"/>
      <c r="F126" s="55"/>
      <c r="G126" s="47"/>
      <c r="H126" s="533"/>
    </row>
    <row r="127" spans="1:8" s="45" customFormat="1" ht="13.5" thickBot="1">
      <c r="A127" s="43"/>
      <c r="B127" s="44"/>
      <c r="D127" s="46"/>
      <c r="E127" s="46"/>
      <c r="F127" s="55"/>
      <c r="G127" s="47"/>
      <c r="H127" s="533"/>
    </row>
    <row r="128" spans="1:8" s="45" customFormat="1" ht="13.5" thickBot="1">
      <c r="A128" s="52"/>
      <c r="B128" s="461" t="s">
        <v>303</v>
      </c>
      <c r="C128" s="460"/>
      <c r="D128" s="460"/>
      <c r="E128" s="54"/>
      <c r="F128" s="55"/>
      <c r="G128" s="56"/>
      <c r="H128" s="546"/>
    </row>
    <row r="129" spans="1:8" s="45" customFormat="1" ht="13.5" thickBot="1">
      <c r="A129" s="52"/>
      <c r="B129" s="57"/>
      <c r="C129" s="53"/>
      <c r="D129" s="54"/>
      <c r="E129" s="54"/>
      <c r="F129" s="55"/>
      <c r="G129" s="56"/>
      <c r="H129" s="546"/>
    </row>
    <row r="130" spans="1:8" s="45" customFormat="1" ht="12.75">
      <c r="A130" s="462" t="s">
        <v>26</v>
      </c>
      <c r="B130" s="464" t="s">
        <v>191</v>
      </c>
      <c r="C130" s="463"/>
      <c r="D130" s="463"/>
      <c r="E130" s="54"/>
      <c r="F130" s="55"/>
      <c r="G130" s="56"/>
      <c r="H130" s="547">
        <f>H60</f>
        <v>0</v>
      </c>
    </row>
    <row r="131" spans="1:8" s="45" customFormat="1" ht="13.5" thickBot="1">
      <c r="A131" s="462" t="s">
        <v>29</v>
      </c>
      <c r="B131" s="464" t="s">
        <v>192</v>
      </c>
      <c r="C131" s="463"/>
      <c r="D131" s="463"/>
      <c r="E131" s="59"/>
      <c r="F131" s="60"/>
      <c r="G131" s="61"/>
      <c r="H131" s="548">
        <f>H125</f>
        <v>0</v>
      </c>
    </row>
    <row r="132" spans="1:8" s="45" customFormat="1" ht="13.5" thickBot="1">
      <c r="A132" s="62"/>
      <c r="B132" s="63"/>
      <c r="C132" s="58"/>
      <c r="D132" s="59"/>
      <c r="E132" s="59"/>
      <c r="F132" s="60"/>
      <c r="G132" s="61"/>
      <c r="H132" s="549"/>
    </row>
    <row r="133" spans="1:8" s="53" customFormat="1" ht="13.5" thickBot="1">
      <c r="A133" s="52"/>
      <c r="B133" s="80" t="s">
        <v>179</v>
      </c>
      <c r="D133" s="54"/>
      <c r="E133" s="54"/>
      <c r="F133" s="55"/>
      <c r="G133" s="56"/>
      <c r="H133" s="550">
        <f>SUM(H130:H131)</f>
        <v>0</v>
      </c>
    </row>
    <row r="135" spans="1:7" ht="12">
      <c r="A135" s="29"/>
      <c r="B135" s="29"/>
      <c r="E135" s="596" t="s">
        <v>283</v>
      </c>
      <c r="F135" s="597"/>
      <c r="G135" s="597"/>
    </row>
  </sheetData>
  <sheetProtection password="E19D" sheet="1" formatCells="0" formatColumns="0" formatRows="0"/>
  <mergeCells count="1">
    <mergeCell ref="E135:G135"/>
  </mergeCells>
  <printOptions/>
  <pageMargins left="0.984251968503937" right="0.3937007874015748" top="0.7874015748031497" bottom="0.5905511811023623" header="0.31496062992125984" footer="0.3937007874015748"/>
  <pageSetup firstPageNumber="22" useFirstPageNumber="1" horizontalDpi="600" verticalDpi="600" orientation="portrait" paperSize="9" scale="90" r:id="rId1"/>
  <headerFooter>
    <oddHeader>&amp;C&amp;"-,Bold"B) IZMJEŠTANJE JAVNE RASVJETE I NN MREŽE</oddHeader>
    <oddFooter>&amp;L&amp;"-,Regular"&amp;9Troškovnik -Rekonstrukcija raskrižja Ul. Vlatka Mačeka i Šestanskog prolaza i raskrižja Ul. Put Kotlara i Braće Mislava i Janka Perice&amp;R&amp;"-,Regular"&amp;9&amp;P</oddFooter>
  </headerFooter>
  <rowBreaks count="2" manualBreakCount="2">
    <brk id="62" max="7" man="1"/>
    <brk id="126" max="7" man="1"/>
  </rowBreaks>
</worksheet>
</file>

<file path=xl/worksheets/sheet5.xml><?xml version="1.0" encoding="utf-8"?>
<worksheet xmlns="http://schemas.openxmlformats.org/spreadsheetml/2006/main" xmlns:r="http://schemas.openxmlformats.org/officeDocument/2006/relationships">
  <dimension ref="A1:M357"/>
  <sheetViews>
    <sheetView view="pageBreakPreview" zoomScaleSheetLayoutView="100" workbookViewId="0" topLeftCell="A1">
      <selection activeCell="E8" sqref="E8"/>
    </sheetView>
  </sheetViews>
  <sheetFormatPr defaultColWidth="12.28125" defaultRowHeight="12.75"/>
  <cols>
    <col min="1" max="1" width="5.57421875" style="259" customWidth="1"/>
    <col min="2" max="2" width="46.140625" style="443" customWidth="1"/>
    <col min="3" max="3" width="8.28125" style="261" bestFit="1" customWidth="1"/>
    <col min="4" max="4" width="8.7109375" style="262" bestFit="1" customWidth="1"/>
    <col min="5" max="5" width="13.28125" style="269" customWidth="1"/>
    <col min="6" max="6" width="16.140625" style="553" customWidth="1"/>
    <col min="7" max="7" width="17.00390625" style="265" customWidth="1"/>
    <col min="8" max="8" width="54.57421875" style="266" customWidth="1"/>
    <col min="9" max="12" width="12.28125" style="266" customWidth="1"/>
    <col min="13" max="13" width="12.7109375" style="266" customWidth="1"/>
    <col min="14" max="16384" width="12.28125" style="266" customWidth="1"/>
  </cols>
  <sheetData>
    <row r="1" spans="1:7" s="258" customFormat="1" ht="25.5">
      <c r="A1" s="253" t="s">
        <v>335</v>
      </c>
      <c r="B1" s="450" t="s">
        <v>301</v>
      </c>
      <c r="C1" s="255" t="s">
        <v>426</v>
      </c>
      <c r="D1" s="254" t="s">
        <v>17</v>
      </c>
      <c r="E1" s="256" t="s">
        <v>427</v>
      </c>
      <c r="F1" s="552" t="s">
        <v>336</v>
      </c>
      <c r="G1" s="257"/>
    </row>
    <row r="2" spans="2:5" ht="12">
      <c r="B2" s="260"/>
      <c r="E2" s="263"/>
    </row>
    <row r="3" spans="2:3" ht="12.75">
      <c r="B3" s="267" t="s">
        <v>334</v>
      </c>
      <c r="C3" s="268"/>
    </row>
    <row r="4" spans="1:6" ht="12.75">
      <c r="A4" s="270"/>
      <c r="B4" s="271"/>
      <c r="C4" s="272"/>
      <c r="D4" s="273"/>
      <c r="E4" s="274"/>
      <c r="F4" s="554"/>
    </row>
    <row r="5" spans="1:7" s="279" customFormat="1" ht="123">
      <c r="A5" s="270">
        <v>101</v>
      </c>
      <c r="B5" s="275" t="s">
        <v>451</v>
      </c>
      <c r="C5" s="276"/>
      <c r="D5" s="277"/>
      <c r="E5" s="274"/>
      <c r="F5" s="555"/>
      <c r="G5" s="278"/>
    </row>
    <row r="6" spans="1:7" s="284" customFormat="1" ht="12">
      <c r="A6" s="280"/>
      <c r="B6" s="286"/>
      <c r="C6" s="281" t="s">
        <v>337</v>
      </c>
      <c r="D6" s="282">
        <v>2</v>
      </c>
      <c r="E6" s="477"/>
      <c r="F6" s="556">
        <f>E6*D6</f>
        <v>0</v>
      </c>
      <c r="G6" s="283"/>
    </row>
    <row r="7" spans="1:7" s="279" customFormat="1" ht="12">
      <c r="A7" s="270"/>
      <c r="B7" s="285"/>
      <c r="C7" s="287"/>
      <c r="D7" s="277"/>
      <c r="E7" s="274"/>
      <c r="F7" s="555"/>
      <c r="G7" s="278"/>
    </row>
    <row r="8" spans="1:7" s="279" customFormat="1" ht="123">
      <c r="A8" s="259">
        <v>102</v>
      </c>
      <c r="B8" s="288" t="s">
        <v>452</v>
      </c>
      <c r="C8" s="289"/>
      <c r="D8" s="290"/>
      <c r="E8" s="269"/>
      <c r="F8" s="557"/>
      <c r="G8" s="278"/>
    </row>
    <row r="9" spans="1:7" s="284" customFormat="1" ht="12">
      <c r="A9" s="291"/>
      <c r="B9" s="292"/>
      <c r="C9" s="293" t="s">
        <v>337</v>
      </c>
      <c r="D9" s="282">
        <v>2</v>
      </c>
      <c r="E9" s="477"/>
      <c r="F9" s="556">
        <f>E9*D9</f>
        <v>0</v>
      </c>
      <c r="G9" s="283"/>
    </row>
    <row r="10" spans="1:7" s="279" customFormat="1" ht="12">
      <c r="A10" s="259"/>
      <c r="B10" s="260"/>
      <c r="C10" s="261"/>
      <c r="D10" s="277"/>
      <c r="E10" s="274"/>
      <c r="F10" s="555"/>
      <c r="G10" s="278"/>
    </row>
    <row r="11" spans="1:7" s="279" customFormat="1" ht="123">
      <c r="A11" s="270">
        <v>103</v>
      </c>
      <c r="B11" s="275" t="s">
        <v>432</v>
      </c>
      <c r="C11" s="276"/>
      <c r="D11" s="277"/>
      <c r="E11" s="274"/>
      <c r="F11" s="555"/>
      <c r="G11" s="278"/>
    </row>
    <row r="12" spans="1:7" s="279" customFormat="1" ht="12">
      <c r="A12" s="280"/>
      <c r="B12" s="286"/>
      <c r="C12" s="281" t="s">
        <v>337</v>
      </c>
      <c r="D12" s="282">
        <v>4</v>
      </c>
      <c r="E12" s="477"/>
      <c r="F12" s="556">
        <f>E12*D12</f>
        <v>0</v>
      </c>
      <c r="G12" s="278"/>
    </row>
    <row r="13" spans="1:7" s="279" customFormat="1" ht="12">
      <c r="A13" s="270"/>
      <c r="B13" s="295"/>
      <c r="C13" s="296"/>
      <c r="D13" s="297"/>
      <c r="E13" s="298"/>
      <c r="F13" s="558"/>
      <c r="G13" s="278"/>
    </row>
    <row r="14" spans="1:7" s="300" customFormat="1" ht="159.75">
      <c r="A14" s="259">
        <v>104</v>
      </c>
      <c r="B14" s="275" t="s">
        <v>433</v>
      </c>
      <c r="C14" s="276"/>
      <c r="D14" s="277"/>
      <c r="E14" s="274"/>
      <c r="F14" s="555"/>
      <c r="G14" s="299"/>
    </row>
    <row r="15" spans="1:7" s="300" customFormat="1" ht="12">
      <c r="A15" s="291"/>
      <c r="B15" s="301"/>
      <c r="C15" s="281" t="s">
        <v>337</v>
      </c>
      <c r="D15" s="282">
        <v>6</v>
      </c>
      <c r="E15" s="477"/>
      <c r="F15" s="556">
        <f>E15*D15</f>
        <v>0</v>
      </c>
      <c r="G15" s="299"/>
    </row>
    <row r="16" spans="1:7" s="279" customFormat="1" ht="12">
      <c r="A16" s="259"/>
      <c r="B16" s="295"/>
      <c r="C16" s="296"/>
      <c r="D16" s="297"/>
      <c r="E16" s="298"/>
      <c r="F16" s="558"/>
      <c r="G16" s="278"/>
    </row>
    <row r="17" spans="1:7" s="279" customFormat="1" ht="12.75">
      <c r="A17" s="598" t="s">
        <v>338</v>
      </c>
      <c r="B17" s="599"/>
      <c r="C17" s="599"/>
      <c r="D17" s="599"/>
      <c r="E17" s="599"/>
      <c r="F17" s="559">
        <f>SUM(F3:F16)</f>
        <v>0</v>
      </c>
      <c r="G17" s="303"/>
    </row>
    <row r="18" spans="1:7" s="279" customFormat="1" ht="12.75">
      <c r="A18" s="304"/>
      <c r="B18" s="305"/>
      <c r="C18" s="306"/>
      <c r="D18" s="305"/>
      <c r="E18" s="307"/>
      <c r="F18" s="560"/>
      <c r="G18" s="303"/>
    </row>
    <row r="19" spans="1:7" s="279" customFormat="1" ht="12.75">
      <c r="A19" s="308"/>
      <c r="B19" s="309" t="s">
        <v>339</v>
      </c>
      <c r="C19" s="310"/>
      <c r="D19" s="311"/>
      <c r="E19" s="298"/>
      <c r="F19" s="558"/>
      <c r="G19" s="278"/>
    </row>
    <row r="20" spans="1:7" s="279" customFormat="1" ht="12.75">
      <c r="A20" s="308"/>
      <c r="B20" s="304"/>
      <c r="C20" s="312"/>
      <c r="D20" s="311"/>
      <c r="E20" s="298"/>
      <c r="F20" s="558"/>
      <c r="G20" s="278"/>
    </row>
    <row r="21" spans="1:7" s="279" customFormat="1" ht="24">
      <c r="A21" s="270">
        <v>201</v>
      </c>
      <c r="B21" s="313" t="s">
        <v>340</v>
      </c>
      <c r="C21" s="314"/>
      <c r="D21" s="273"/>
      <c r="E21" s="274"/>
      <c r="F21" s="555"/>
      <c r="G21" s="278"/>
    </row>
    <row r="22" spans="1:7" s="279" customFormat="1" ht="12">
      <c r="A22" s="280"/>
      <c r="B22" s="315"/>
      <c r="C22" s="281" t="s">
        <v>39</v>
      </c>
      <c r="D22" s="282">
        <v>90</v>
      </c>
      <c r="E22" s="477"/>
      <c r="F22" s="556">
        <f>E22*D22</f>
        <v>0</v>
      </c>
      <c r="G22" s="278"/>
    </row>
    <row r="23" spans="1:7" s="279" customFormat="1" ht="12">
      <c r="A23" s="308"/>
      <c r="B23" s="316"/>
      <c r="C23" s="317"/>
      <c r="D23" s="297"/>
      <c r="E23" s="298"/>
      <c r="F23" s="558"/>
      <c r="G23" s="278"/>
    </row>
    <row r="24" spans="1:7" s="279" customFormat="1" ht="36.75">
      <c r="A24" s="259">
        <v>202</v>
      </c>
      <c r="B24" s="318" t="s">
        <v>341</v>
      </c>
      <c r="C24" s="319"/>
      <c r="D24" s="290"/>
      <c r="E24" s="269"/>
      <c r="F24" s="557"/>
      <c r="G24" s="278"/>
    </row>
    <row r="25" spans="1:7" s="279" customFormat="1" ht="12">
      <c r="A25" s="291"/>
      <c r="B25" s="320"/>
      <c r="C25" s="293" t="s">
        <v>39</v>
      </c>
      <c r="D25" s="294">
        <v>60</v>
      </c>
      <c r="E25" s="472"/>
      <c r="F25" s="561">
        <f>E25*D25</f>
        <v>0</v>
      </c>
      <c r="G25" s="278"/>
    </row>
    <row r="26" spans="1:7" s="279" customFormat="1" ht="12">
      <c r="A26" s="308"/>
      <c r="B26" s="321"/>
      <c r="C26" s="296"/>
      <c r="D26" s="297"/>
      <c r="E26" s="298"/>
      <c r="F26" s="558"/>
      <c r="G26" s="278"/>
    </row>
    <row r="27" spans="1:7" s="279" customFormat="1" ht="36.75">
      <c r="A27" s="259">
        <v>203</v>
      </c>
      <c r="B27" s="318" t="s">
        <v>342</v>
      </c>
      <c r="C27" s="319"/>
      <c r="D27" s="290"/>
      <c r="E27" s="269"/>
      <c r="F27" s="557"/>
      <c r="G27" s="278"/>
    </row>
    <row r="28" spans="1:7" s="279" customFormat="1" ht="12">
      <c r="A28" s="291"/>
      <c r="B28" s="320"/>
      <c r="C28" s="293" t="s">
        <v>39</v>
      </c>
      <c r="D28" s="294">
        <v>7</v>
      </c>
      <c r="E28" s="472"/>
      <c r="F28" s="561">
        <f>E28*D28</f>
        <v>0</v>
      </c>
      <c r="G28" s="278"/>
    </row>
    <row r="29" spans="1:7" s="279" customFormat="1" ht="12">
      <c r="A29" s="308"/>
      <c r="B29" s="321"/>
      <c r="C29" s="296"/>
      <c r="D29" s="297"/>
      <c r="E29" s="298"/>
      <c r="F29" s="558"/>
      <c r="G29" s="278"/>
    </row>
    <row r="30" spans="1:7" s="279" customFormat="1" ht="48.75">
      <c r="A30" s="259">
        <v>204</v>
      </c>
      <c r="B30" s="318" t="s">
        <v>343</v>
      </c>
      <c r="C30" s="319"/>
      <c r="D30" s="290"/>
      <c r="E30" s="269"/>
      <c r="F30" s="557"/>
      <c r="G30" s="278"/>
    </row>
    <row r="31" spans="1:7" s="279" customFormat="1" ht="12">
      <c r="A31" s="291"/>
      <c r="B31" s="320"/>
      <c r="C31" s="323" t="s">
        <v>337</v>
      </c>
      <c r="D31" s="294">
        <v>2</v>
      </c>
      <c r="E31" s="472"/>
      <c r="F31" s="561">
        <f>E31*D31</f>
        <v>0</v>
      </c>
      <c r="G31" s="278"/>
    </row>
    <row r="32" spans="1:7" s="279" customFormat="1" ht="12">
      <c r="A32" s="325"/>
      <c r="B32" s="322"/>
      <c r="C32" s="296"/>
      <c r="D32" s="297"/>
      <c r="E32" s="298"/>
      <c r="F32" s="558"/>
      <c r="G32" s="278"/>
    </row>
    <row r="33" spans="1:7" s="279" customFormat="1" ht="12.75">
      <c r="A33" s="598" t="s">
        <v>344</v>
      </c>
      <c r="B33" s="599"/>
      <c r="C33" s="599"/>
      <c r="D33" s="599"/>
      <c r="E33" s="599"/>
      <c r="F33" s="559">
        <f>SUM(F22:F31)</f>
        <v>0</v>
      </c>
      <c r="G33" s="303"/>
    </row>
    <row r="34" spans="1:7" ht="12.75">
      <c r="A34" s="302"/>
      <c r="B34" s="326"/>
      <c r="C34" s="327"/>
      <c r="D34" s="326"/>
      <c r="E34" s="328"/>
      <c r="G34" s="329"/>
    </row>
    <row r="35" spans="2:3" ht="12.75">
      <c r="B35" s="309" t="s">
        <v>345</v>
      </c>
      <c r="C35" s="330"/>
    </row>
    <row r="36" spans="2:3" ht="12.75">
      <c r="B36" s="309"/>
      <c r="C36" s="330"/>
    </row>
    <row r="37" spans="1:6" s="336" customFormat="1" ht="36.75">
      <c r="A37" s="331">
        <v>301</v>
      </c>
      <c r="B37" s="332" t="s">
        <v>346</v>
      </c>
      <c r="C37" s="333"/>
      <c r="D37" s="334"/>
      <c r="E37" s="335"/>
      <c r="F37" s="562"/>
    </row>
    <row r="38" spans="1:6" s="336" customFormat="1" ht="128.25">
      <c r="A38" s="331"/>
      <c r="B38" s="337" t="s">
        <v>347</v>
      </c>
      <c r="C38" s="333"/>
      <c r="D38" s="334"/>
      <c r="E38" s="335"/>
      <c r="F38" s="562"/>
    </row>
    <row r="39" spans="1:6" s="336" customFormat="1" ht="12">
      <c r="A39" s="338"/>
      <c r="B39" s="337" t="s">
        <v>348</v>
      </c>
      <c r="C39" s="333"/>
      <c r="D39" s="334"/>
      <c r="E39" s="335"/>
      <c r="F39" s="562"/>
    </row>
    <row r="40" spans="1:6" s="336" customFormat="1" ht="12">
      <c r="A40" s="338"/>
      <c r="B40" s="337" t="s">
        <v>349</v>
      </c>
      <c r="C40" s="333"/>
      <c r="D40" s="334"/>
      <c r="E40" s="335"/>
      <c r="F40" s="562"/>
    </row>
    <row r="41" spans="1:6" s="336" customFormat="1" ht="23.25">
      <c r="A41" s="338"/>
      <c r="B41" s="337" t="s">
        <v>350</v>
      </c>
      <c r="C41" s="333"/>
      <c r="D41" s="334"/>
      <c r="E41" s="335"/>
      <c r="F41" s="562"/>
    </row>
    <row r="42" spans="1:6" s="336" customFormat="1" ht="23.25">
      <c r="A42" s="338"/>
      <c r="B42" s="337" t="s">
        <v>434</v>
      </c>
      <c r="C42" s="333"/>
      <c r="D42" s="334"/>
      <c r="E42" s="335"/>
      <c r="F42" s="562"/>
    </row>
    <row r="43" spans="1:6" s="336" customFormat="1" ht="46.5">
      <c r="A43" s="338"/>
      <c r="B43" s="337" t="s">
        <v>435</v>
      </c>
      <c r="C43" s="333"/>
      <c r="D43" s="334"/>
      <c r="E43" s="335"/>
      <c r="F43" s="562"/>
    </row>
    <row r="44" spans="1:6" s="336" customFormat="1" ht="46.5">
      <c r="A44" s="338"/>
      <c r="B44" s="337" t="s">
        <v>351</v>
      </c>
      <c r="C44" s="333"/>
      <c r="D44" s="334"/>
      <c r="E44" s="335"/>
      <c r="F44" s="562"/>
    </row>
    <row r="45" spans="1:6" s="336" customFormat="1" ht="23.25">
      <c r="A45" s="338"/>
      <c r="B45" s="337" t="s">
        <v>352</v>
      </c>
      <c r="C45" s="333"/>
      <c r="D45" s="334"/>
      <c r="E45" s="335"/>
      <c r="F45" s="562"/>
    </row>
    <row r="46" spans="1:6" s="336" customFormat="1" ht="23.25">
      <c r="A46" s="338"/>
      <c r="B46" s="337" t="s">
        <v>353</v>
      </c>
      <c r="C46" s="333"/>
      <c r="D46" s="334"/>
      <c r="E46" s="335"/>
      <c r="F46" s="562"/>
    </row>
    <row r="47" spans="1:6" s="336" customFormat="1" ht="23.25">
      <c r="A47" s="338"/>
      <c r="B47" s="337" t="s">
        <v>354</v>
      </c>
      <c r="C47" s="333"/>
      <c r="D47" s="334"/>
      <c r="E47" s="335"/>
      <c r="F47" s="562"/>
    </row>
    <row r="48" spans="1:6" s="336" customFormat="1" ht="105">
      <c r="A48" s="338"/>
      <c r="B48" s="337" t="s">
        <v>436</v>
      </c>
      <c r="C48" s="333"/>
      <c r="D48" s="334"/>
      <c r="E48" s="335"/>
      <c r="F48" s="562"/>
    </row>
    <row r="49" spans="1:6" s="336" customFormat="1" ht="57.75">
      <c r="A49" s="338"/>
      <c r="B49" s="339" t="s">
        <v>355</v>
      </c>
      <c r="C49" s="333"/>
      <c r="D49" s="334"/>
      <c r="E49" s="335"/>
      <c r="F49" s="562"/>
    </row>
    <row r="50" spans="1:6" s="336" customFormat="1" ht="57.75">
      <c r="A50" s="338"/>
      <c r="B50" s="337" t="s">
        <v>356</v>
      </c>
      <c r="C50" s="333"/>
      <c r="D50" s="334"/>
      <c r="E50" s="335"/>
      <c r="F50" s="562"/>
    </row>
    <row r="51" spans="1:6" s="336" customFormat="1" ht="34.5">
      <c r="A51" s="340"/>
      <c r="B51" s="341" t="s">
        <v>357</v>
      </c>
      <c r="C51" s="323" t="s">
        <v>337</v>
      </c>
      <c r="D51" s="293">
        <v>2</v>
      </c>
      <c r="E51" s="472"/>
      <c r="F51" s="561">
        <f>E51*D51</f>
        <v>0</v>
      </c>
    </row>
    <row r="52" spans="1:4" ht="12">
      <c r="A52" s="342"/>
      <c r="B52" s="260"/>
      <c r="D52" s="261"/>
    </row>
    <row r="53" spans="1:4" ht="36.75">
      <c r="A53" s="259">
        <f>A37+1</f>
        <v>302</v>
      </c>
      <c r="B53" s="288" t="s">
        <v>358</v>
      </c>
      <c r="C53" s="343"/>
      <c r="D53" s="261"/>
    </row>
    <row r="54" spans="1:6" ht="12">
      <c r="A54" s="344"/>
      <c r="B54" s="292"/>
      <c r="C54" s="323" t="s">
        <v>337</v>
      </c>
      <c r="D54" s="293">
        <v>1</v>
      </c>
      <c r="E54" s="472"/>
      <c r="F54" s="561">
        <f>E54*D54</f>
        <v>0</v>
      </c>
    </row>
    <row r="55" spans="1:6" ht="12">
      <c r="A55" s="342"/>
      <c r="B55" s="260"/>
      <c r="C55" s="345"/>
      <c r="D55" s="261"/>
      <c r="F55" s="557"/>
    </row>
    <row r="56" spans="1:4" ht="123">
      <c r="A56" s="259">
        <f>A53+1</f>
        <v>303</v>
      </c>
      <c r="B56" s="346" t="s">
        <v>359</v>
      </c>
      <c r="C56" s="343"/>
      <c r="D56" s="261"/>
    </row>
    <row r="57" spans="1:6" ht="12">
      <c r="A57" s="344"/>
      <c r="B57" s="347" t="s">
        <v>360</v>
      </c>
      <c r="C57" s="293"/>
      <c r="D57" s="293">
        <v>5</v>
      </c>
      <c r="E57" s="472"/>
      <c r="F57" s="561">
        <f>E57*D57</f>
        <v>0</v>
      </c>
    </row>
    <row r="58" spans="2:3" ht="12.75">
      <c r="B58" s="309"/>
      <c r="C58" s="330"/>
    </row>
    <row r="59" spans="1:4" ht="123">
      <c r="A59" s="259">
        <f>A56+1</f>
        <v>304</v>
      </c>
      <c r="B59" s="346" t="s">
        <v>361</v>
      </c>
      <c r="C59" s="343"/>
      <c r="D59" s="261"/>
    </row>
    <row r="60" spans="1:6" ht="12">
      <c r="A60" s="344"/>
      <c r="B60" s="347" t="s">
        <v>360</v>
      </c>
      <c r="C60" s="293"/>
      <c r="D60" s="293">
        <v>8</v>
      </c>
      <c r="E60" s="472"/>
      <c r="F60" s="561">
        <f>E60*D60</f>
        <v>0</v>
      </c>
    </row>
    <row r="61" spans="1:6" ht="12">
      <c r="A61" s="342"/>
      <c r="B61" s="260"/>
      <c r="C61" s="345"/>
      <c r="D61" s="261"/>
      <c r="F61" s="557"/>
    </row>
    <row r="62" spans="1:4" ht="123">
      <c r="A62" s="259">
        <f>A59+1</f>
        <v>305</v>
      </c>
      <c r="B62" s="346" t="s">
        <v>362</v>
      </c>
      <c r="C62" s="343"/>
      <c r="D62" s="261"/>
    </row>
    <row r="63" spans="1:6" ht="12">
      <c r="A63" s="344"/>
      <c r="B63" s="347" t="s">
        <v>363</v>
      </c>
      <c r="C63" s="293"/>
      <c r="D63" s="293">
        <v>2</v>
      </c>
      <c r="E63" s="472"/>
      <c r="F63" s="561">
        <f>E63*D63</f>
        <v>0</v>
      </c>
    </row>
    <row r="64" spans="2:3" ht="12.75">
      <c r="B64" s="309"/>
      <c r="C64" s="330"/>
    </row>
    <row r="65" spans="1:4" ht="123">
      <c r="A65" s="259">
        <f>A62+1</f>
        <v>306</v>
      </c>
      <c r="B65" s="346" t="s">
        <v>364</v>
      </c>
      <c r="C65" s="343"/>
      <c r="D65" s="261"/>
    </row>
    <row r="66" spans="1:6" ht="12">
      <c r="A66" s="344"/>
      <c r="B66" s="347" t="s">
        <v>363</v>
      </c>
      <c r="C66" s="293"/>
      <c r="D66" s="293">
        <v>3</v>
      </c>
      <c r="E66" s="472"/>
      <c r="F66" s="561">
        <f>E66*D66</f>
        <v>0</v>
      </c>
    </row>
    <row r="67" spans="1:6" ht="12">
      <c r="A67" s="342"/>
      <c r="B67" s="348"/>
      <c r="D67" s="261"/>
      <c r="F67" s="557"/>
    </row>
    <row r="68" spans="1:4" ht="123">
      <c r="A68" s="259">
        <f>A59+1</f>
        <v>305</v>
      </c>
      <c r="B68" s="346" t="s">
        <v>365</v>
      </c>
      <c r="C68" s="345"/>
      <c r="D68" s="290"/>
    </row>
    <row r="69" spans="1:6" ht="12">
      <c r="A69" s="291"/>
      <c r="B69" s="292"/>
      <c r="C69" s="323" t="s">
        <v>337</v>
      </c>
      <c r="D69" s="294">
        <v>10</v>
      </c>
      <c r="E69" s="472"/>
      <c r="F69" s="561">
        <f>E69*D69</f>
        <v>0</v>
      </c>
    </row>
    <row r="70" spans="2:6" ht="12">
      <c r="B70" s="260"/>
      <c r="C70" s="345"/>
      <c r="D70" s="290"/>
      <c r="F70" s="557"/>
    </row>
    <row r="71" spans="1:4" ht="24">
      <c r="A71" s="259">
        <f>A68+1</f>
        <v>306</v>
      </c>
      <c r="B71" s="349" t="s">
        <v>366</v>
      </c>
      <c r="C71" s="345"/>
      <c r="D71" s="297"/>
    </row>
    <row r="72" spans="1:6" ht="12">
      <c r="A72" s="291"/>
      <c r="B72" s="350"/>
      <c r="C72" s="293" t="s">
        <v>39</v>
      </c>
      <c r="D72" s="294">
        <v>350</v>
      </c>
      <c r="E72" s="478"/>
      <c r="F72" s="561">
        <f>E72*D72</f>
        <v>0</v>
      </c>
    </row>
    <row r="73" spans="2:5" ht="12">
      <c r="B73" s="349"/>
      <c r="C73" s="345"/>
      <c r="D73" s="290"/>
      <c r="E73" s="264"/>
    </row>
    <row r="74" spans="1:5" ht="24">
      <c r="A74" s="259">
        <f>A71+1</f>
        <v>307</v>
      </c>
      <c r="B74" s="351" t="s">
        <v>367</v>
      </c>
      <c r="C74" s="319"/>
      <c r="D74" s="290"/>
      <c r="E74" s="264"/>
    </row>
    <row r="75" spans="1:6" ht="12">
      <c r="A75" s="291"/>
      <c r="B75" s="350"/>
      <c r="C75" s="293" t="s">
        <v>39</v>
      </c>
      <c r="D75" s="294">
        <v>300</v>
      </c>
      <c r="E75" s="478"/>
      <c r="F75" s="561">
        <f>E75*D75</f>
        <v>0</v>
      </c>
    </row>
    <row r="76" spans="2:7" ht="12.75">
      <c r="B76" s="352"/>
      <c r="C76" s="268"/>
      <c r="D76" s="290"/>
      <c r="E76" s="264"/>
      <c r="G76" s="329"/>
    </row>
    <row r="77" spans="1:5" ht="24">
      <c r="A77" s="259">
        <f>A74+1</f>
        <v>308</v>
      </c>
      <c r="B77" s="351" t="s">
        <v>368</v>
      </c>
      <c r="C77" s="319"/>
      <c r="D77" s="290"/>
      <c r="E77" s="264"/>
    </row>
    <row r="78" spans="1:6" ht="12">
      <c r="A78" s="291"/>
      <c r="B78" s="292"/>
      <c r="C78" s="293" t="s">
        <v>39</v>
      </c>
      <c r="D78" s="294">
        <v>300</v>
      </c>
      <c r="E78" s="478"/>
      <c r="F78" s="561">
        <f>E78*D78</f>
        <v>0</v>
      </c>
    </row>
    <row r="79" spans="2:6" ht="12">
      <c r="B79" s="260"/>
      <c r="D79" s="290"/>
      <c r="E79" s="264"/>
      <c r="F79" s="557"/>
    </row>
    <row r="80" spans="1:5" ht="12">
      <c r="A80" s="259">
        <f>A77+1</f>
        <v>309</v>
      </c>
      <c r="B80" s="351" t="s">
        <v>369</v>
      </c>
      <c r="C80" s="319"/>
      <c r="D80" s="290"/>
      <c r="E80" s="264"/>
    </row>
    <row r="81" spans="1:6" ht="12">
      <c r="A81" s="291"/>
      <c r="B81" s="292"/>
      <c r="C81" s="293" t="s">
        <v>39</v>
      </c>
      <c r="D81" s="294">
        <v>100</v>
      </c>
      <c r="E81" s="478"/>
      <c r="F81" s="561">
        <f>E81*D81</f>
        <v>0</v>
      </c>
    </row>
    <row r="82" spans="2:6" ht="12">
      <c r="B82" s="260"/>
      <c r="D82" s="290"/>
      <c r="E82" s="264"/>
      <c r="F82" s="557"/>
    </row>
    <row r="83" spans="1:5" ht="24">
      <c r="A83" s="259">
        <f>A80+1</f>
        <v>310</v>
      </c>
      <c r="B83" s="351" t="s">
        <v>370</v>
      </c>
      <c r="C83" s="319"/>
      <c r="D83" s="290"/>
      <c r="E83" s="264"/>
    </row>
    <row r="84" spans="1:6" ht="12">
      <c r="A84" s="291"/>
      <c r="B84" s="292"/>
      <c r="C84" s="293" t="s">
        <v>371</v>
      </c>
      <c r="D84" s="294">
        <v>100</v>
      </c>
      <c r="E84" s="478"/>
      <c r="F84" s="561">
        <f>E84*D84</f>
        <v>0</v>
      </c>
    </row>
    <row r="85" spans="2:5" ht="12">
      <c r="B85" s="260"/>
      <c r="D85" s="290"/>
      <c r="E85" s="264"/>
    </row>
    <row r="86" spans="1:5" ht="24">
      <c r="A86" s="259">
        <f>A83+1</f>
        <v>311</v>
      </c>
      <c r="B86" s="318" t="s">
        <v>372</v>
      </c>
      <c r="C86" s="319"/>
      <c r="D86" s="290"/>
      <c r="E86" s="264"/>
    </row>
    <row r="87" spans="1:6" ht="12">
      <c r="A87" s="291"/>
      <c r="B87" s="292"/>
      <c r="C87" s="293" t="s">
        <v>337</v>
      </c>
      <c r="D87" s="294">
        <v>15</v>
      </c>
      <c r="E87" s="478"/>
      <c r="F87" s="561">
        <f>E87*D87</f>
        <v>0</v>
      </c>
    </row>
    <row r="88" spans="2:5" ht="12">
      <c r="B88" s="353"/>
      <c r="C88" s="345"/>
      <c r="D88" s="290"/>
      <c r="E88" s="264"/>
    </row>
    <row r="89" spans="1:5" ht="24">
      <c r="A89" s="259">
        <f>A86+1</f>
        <v>312</v>
      </c>
      <c r="B89" s="318" t="s">
        <v>373</v>
      </c>
      <c r="C89" s="319"/>
      <c r="D89" s="290"/>
      <c r="E89" s="264"/>
    </row>
    <row r="90" spans="1:6" ht="12">
      <c r="A90" s="291"/>
      <c r="B90" s="292"/>
      <c r="C90" s="293" t="s">
        <v>337</v>
      </c>
      <c r="D90" s="294">
        <v>15</v>
      </c>
      <c r="E90" s="478"/>
      <c r="F90" s="561">
        <f>E90*D90</f>
        <v>0</v>
      </c>
    </row>
    <row r="91" spans="2:6" ht="12">
      <c r="B91" s="260"/>
      <c r="D91" s="290"/>
      <c r="E91" s="264"/>
      <c r="F91" s="557"/>
    </row>
    <row r="92" spans="1:6" ht="24">
      <c r="A92" s="259">
        <f>A89+1</f>
        <v>313</v>
      </c>
      <c r="B92" s="288" t="s">
        <v>374</v>
      </c>
      <c r="D92" s="290"/>
      <c r="E92" s="264"/>
      <c r="F92" s="557"/>
    </row>
    <row r="93" spans="1:6" ht="12">
      <c r="A93" s="291"/>
      <c r="B93" s="324"/>
      <c r="C93" s="293" t="s">
        <v>39</v>
      </c>
      <c r="D93" s="294">
        <v>450</v>
      </c>
      <c r="E93" s="478"/>
      <c r="F93" s="561">
        <f>E93*D93</f>
        <v>0</v>
      </c>
    </row>
    <row r="94" spans="2:6" ht="12">
      <c r="B94" s="353"/>
      <c r="D94" s="290"/>
      <c r="E94" s="264"/>
      <c r="F94" s="557"/>
    </row>
    <row r="95" spans="2:4" ht="12.75">
      <c r="B95" s="451" t="s">
        <v>375</v>
      </c>
      <c r="C95" s="330"/>
      <c r="D95" s="290"/>
    </row>
    <row r="96" spans="2:4" ht="12.75">
      <c r="B96" s="309"/>
      <c r="C96" s="330"/>
      <c r="D96" s="290"/>
    </row>
    <row r="97" spans="1:4" ht="24">
      <c r="A97" s="259">
        <f>A92+1</f>
        <v>314</v>
      </c>
      <c r="B97" s="354" t="s">
        <v>376</v>
      </c>
      <c r="C97" s="345"/>
      <c r="D97" s="290"/>
    </row>
    <row r="98" spans="1:6" ht="12">
      <c r="A98" s="291"/>
      <c r="B98" s="292"/>
      <c r="C98" s="293" t="s">
        <v>337</v>
      </c>
      <c r="D98" s="294">
        <v>2</v>
      </c>
      <c r="E98" s="472"/>
      <c r="F98" s="561">
        <f>E98*D98</f>
        <v>0</v>
      </c>
    </row>
    <row r="99" spans="2:4" ht="12.75">
      <c r="B99" s="309"/>
      <c r="C99" s="330"/>
      <c r="D99" s="290"/>
    </row>
    <row r="100" spans="1:4" ht="73.5">
      <c r="A100" s="259">
        <f>A97+1</f>
        <v>315</v>
      </c>
      <c r="B100" s="346" t="s">
        <v>453</v>
      </c>
      <c r="C100" s="345"/>
      <c r="D100" s="290"/>
    </row>
    <row r="101" spans="1:6" ht="12">
      <c r="A101" s="291"/>
      <c r="B101" s="292"/>
      <c r="C101" s="293" t="s">
        <v>337</v>
      </c>
      <c r="D101" s="294">
        <v>2</v>
      </c>
      <c r="E101" s="472"/>
      <c r="F101" s="561">
        <f>E101*D101</f>
        <v>0</v>
      </c>
    </row>
    <row r="102" spans="2:7" ht="12.75">
      <c r="B102" s="302"/>
      <c r="C102" s="268"/>
      <c r="D102" s="290"/>
      <c r="G102" s="329"/>
    </row>
    <row r="103" spans="1:4" ht="24">
      <c r="A103" s="259">
        <f>A100+1</f>
        <v>316</v>
      </c>
      <c r="B103" s="354" t="s">
        <v>437</v>
      </c>
      <c r="C103" s="345"/>
      <c r="D103" s="290"/>
    </row>
    <row r="104" spans="1:6" ht="12">
      <c r="A104" s="291"/>
      <c r="B104" s="292"/>
      <c r="C104" s="293" t="s">
        <v>337</v>
      </c>
      <c r="D104" s="294">
        <v>13</v>
      </c>
      <c r="E104" s="472"/>
      <c r="F104" s="561">
        <f>E104*D104</f>
        <v>0</v>
      </c>
    </row>
    <row r="105" spans="2:4" ht="12">
      <c r="B105" s="260"/>
      <c r="D105" s="290"/>
    </row>
    <row r="106" spans="1:4" ht="24">
      <c r="A106" s="259">
        <f>A103+1</f>
        <v>317</v>
      </c>
      <c r="B106" s="288" t="s">
        <v>438</v>
      </c>
      <c r="C106" s="345"/>
      <c r="D106" s="290"/>
    </row>
    <row r="107" spans="1:6" ht="12">
      <c r="A107" s="291"/>
      <c r="B107" s="292"/>
      <c r="C107" s="293" t="s">
        <v>337</v>
      </c>
      <c r="D107" s="294">
        <v>10</v>
      </c>
      <c r="E107" s="472"/>
      <c r="F107" s="561">
        <f>E107*D107</f>
        <v>0</v>
      </c>
    </row>
    <row r="108" spans="2:6" ht="12">
      <c r="B108" s="260"/>
      <c r="D108" s="290"/>
      <c r="F108" s="557"/>
    </row>
    <row r="109" spans="1:4" ht="24">
      <c r="A109" s="259">
        <f>A106+1</f>
        <v>318</v>
      </c>
      <c r="B109" s="288" t="s">
        <v>439</v>
      </c>
      <c r="C109" s="345"/>
      <c r="D109" s="290"/>
    </row>
    <row r="110" spans="1:6" ht="12">
      <c r="A110" s="291"/>
      <c r="B110" s="292"/>
      <c r="C110" s="293" t="s">
        <v>337</v>
      </c>
      <c r="D110" s="294">
        <v>5</v>
      </c>
      <c r="E110" s="472"/>
      <c r="F110" s="561">
        <f>E110*D110</f>
        <v>0</v>
      </c>
    </row>
    <row r="111" spans="2:6" ht="12">
      <c r="B111" s="260"/>
      <c r="D111" s="290"/>
      <c r="F111" s="557"/>
    </row>
    <row r="112" spans="2:6" ht="12">
      <c r="B112" s="260"/>
      <c r="D112" s="290"/>
      <c r="F112" s="557"/>
    </row>
    <row r="113" spans="1:4" ht="24">
      <c r="A113" s="259">
        <f>A106+1</f>
        <v>318</v>
      </c>
      <c r="B113" s="288" t="s">
        <v>377</v>
      </c>
      <c r="C113" s="345"/>
      <c r="D113" s="290"/>
    </row>
    <row r="114" spans="1:6" ht="12">
      <c r="A114" s="291"/>
      <c r="B114" s="292"/>
      <c r="C114" s="293" t="s">
        <v>337</v>
      </c>
      <c r="D114" s="294">
        <v>1</v>
      </c>
      <c r="E114" s="472"/>
      <c r="F114" s="561">
        <f>E114*D114</f>
        <v>0</v>
      </c>
    </row>
    <row r="115" spans="2:4" ht="12">
      <c r="B115" s="260"/>
      <c r="D115" s="290"/>
    </row>
    <row r="116" spans="1:4" ht="12">
      <c r="A116" s="259">
        <f>A113+1</f>
        <v>319</v>
      </c>
      <c r="B116" s="288" t="s">
        <v>378</v>
      </c>
      <c r="C116" s="345"/>
      <c r="D116" s="290"/>
    </row>
    <row r="117" spans="1:6" ht="12">
      <c r="A117" s="355"/>
      <c r="B117" s="292"/>
      <c r="C117" s="293" t="s">
        <v>337</v>
      </c>
      <c r="D117" s="294">
        <v>1</v>
      </c>
      <c r="E117" s="472"/>
      <c r="F117" s="561">
        <f>E117*D117</f>
        <v>0</v>
      </c>
    </row>
    <row r="118" spans="1:4" ht="12">
      <c r="A118" s="356"/>
      <c r="B118" s="260"/>
      <c r="D118" s="290"/>
    </row>
    <row r="119" spans="1:4" ht="12">
      <c r="A119" s="259">
        <f>A116+1</f>
        <v>320</v>
      </c>
      <c r="B119" s="288" t="s">
        <v>379</v>
      </c>
      <c r="C119" s="345"/>
      <c r="D119" s="290"/>
    </row>
    <row r="120" spans="1:6" ht="12">
      <c r="A120" s="291"/>
      <c r="B120" s="292"/>
      <c r="C120" s="293" t="s">
        <v>39</v>
      </c>
      <c r="D120" s="294">
        <v>1300</v>
      </c>
      <c r="E120" s="472"/>
      <c r="F120" s="561">
        <f>E120*D120</f>
        <v>0</v>
      </c>
    </row>
    <row r="121" spans="2:4" ht="12">
      <c r="B121" s="357"/>
      <c r="C121" s="345"/>
      <c r="D121" s="290"/>
    </row>
    <row r="122" spans="1:5" ht="36.75">
      <c r="A122" s="259">
        <f>A119+1</f>
        <v>321</v>
      </c>
      <c r="B122" s="288" t="s">
        <v>380</v>
      </c>
      <c r="C122" s="345"/>
      <c r="D122" s="290"/>
      <c r="E122" s="264"/>
    </row>
    <row r="123" spans="1:6" ht="12">
      <c r="A123" s="291"/>
      <c r="B123" s="292"/>
      <c r="C123" s="293" t="s">
        <v>337</v>
      </c>
      <c r="D123" s="294">
        <v>15</v>
      </c>
      <c r="E123" s="472"/>
      <c r="F123" s="561">
        <f>E123*D123</f>
        <v>0</v>
      </c>
    </row>
    <row r="124" spans="2:6" ht="12">
      <c r="B124" s="266"/>
      <c r="C124" s="358"/>
      <c r="D124" s="266"/>
      <c r="F124" s="563"/>
    </row>
    <row r="125" spans="1:4" ht="36.75">
      <c r="A125" s="259">
        <f>A122+1</f>
        <v>322</v>
      </c>
      <c r="B125" s="288" t="s">
        <v>381</v>
      </c>
      <c r="C125" s="345"/>
      <c r="D125" s="290"/>
    </row>
    <row r="126" spans="1:6" ht="12">
      <c r="A126" s="291"/>
      <c r="B126" s="292"/>
      <c r="C126" s="293" t="s">
        <v>337</v>
      </c>
      <c r="D126" s="294">
        <v>15</v>
      </c>
      <c r="E126" s="472"/>
      <c r="F126" s="561">
        <f>E126*D126</f>
        <v>0</v>
      </c>
    </row>
    <row r="127" spans="2:6" ht="12">
      <c r="B127" s="260"/>
      <c r="D127" s="290"/>
      <c r="F127" s="557"/>
    </row>
    <row r="128" spans="1:6" s="356" customFormat="1" ht="12.75">
      <c r="A128" s="259"/>
      <c r="B128" s="359" t="s">
        <v>382</v>
      </c>
      <c r="C128" s="360"/>
      <c r="D128" s="361"/>
      <c r="E128" s="362"/>
      <c r="F128" s="564"/>
    </row>
    <row r="129" spans="1:6" s="356" customFormat="1" ht="12.75">
      <c r="A129" s="259"/>
      <c r="B129" s="359"/>
      <c r="C129" s="360"/>
      <c r="D129" s="361"/>
      <c r="E129" s="362"/>
      <c r="F129" s="564"/>
    </row>
    <row r="130" spans="1:6" s="356" customFormat="1" ht="234">
      <c r="A130" s="259">
        <f>A125+1</f>
        <v>323</v>
      </c>
      <c r="B130" s="363" t="s">
        <v>383</v>
      </c>
      <c r="C130" s="360"/>
      <c r="D130" s="361"/>
      <c r="E130" s="362"/>
      <c r="F130" s="564"/>
    </row>
    <row r="131" spans="1:6" s="356" customFormat="1" ht="12">
      <c r="A131" s="291"/>
      <c r="B131" s="364"/>
      <c r="C131" s="365" t="s">
        <v>337</v>
      </c>
      <c r="D131" s="366">
        <v>6</v>
      </c>
      <c r="E131" s="479"/>
      <c r="F131" s="565">
        <f>E131*D131</f>
        <v>0</v>
      </c>
    </row>
    <row r="132" spans="1:6" s="356" customFormat="1" ht="12">
      <c r="A132" s="259"/>
      <c r="B132" s="367"/>
      <c r="C132" s="368"/>
      <c r="D132" s="360"/>
      <c r="E132" s="263"/>
      <c r="F132" s="564"/>
    </row>
    <row r="133" spans="1:6" s="356" customFormat="1" ht="234">
      <c r="A133" s="259">
        <f>A130+1</f>
        <v>324</v>
      </c>
      <c r="B133" s="363" t="s">
        <v>384</v>
      </c>
      <c r="C133" s="360"/>
      <c r="D133" s="361"/>
      <c r="E133" s="362"/>
      <c r="F133" s="564"/>
    </row>
    <row r="134" spans="1:6" s="356" customFormat="1" ht="12">
      <c r="A134" s="291"/>
      <c r="B134" s="364"/>
      <c r="C134" s="365" t="s">
        <v>337</v>
      </c>
      <c r="D134" s="366">
        <v>4</v>
      </c>
      <c r="E134" s="479"/>
      <c r="F134" s="565">
        <f>E134*D134</f>
        <v>0</v>
      </c>
    </row>
    <row r="135" spans="1:6" s="356" customFormat="1" ht="12">
      <c r="A135" s="259"/>
      <c r="B135" s="367"/>
      <c r="C135" s="368"/>
      <c r="D135" s="360"/>
      <c r="E135" s="263"/>
      <c r="F135" s="564"/>
    </row>
    <row r="136" spans="1:6" s="356" customFormat="1" ht="135">
      <c r="A136" s="259">
        <f>A133+1</f>
        <v>325</v>
      </c>
      <c r="B136" s="369" t="s">
        <v>440</v>
      </c>
      <c r="C136" s="360"/>
      <c r="D136" s="361"/>
      <c r="E136" s="263"/>
      <c r="F136" s="564"/>
    </row>
    <row r="137" spans="1:6" s="356" customFormat="1" ht="12">
      <c r="A137" s="291"/>
      <c r="B137" s="364"/>
      <c r="C137" s="366" t="s">
        <v>337</v>
      </c>
      <c r="D137" s="366">
        <v>2</v>
      </c>
      <c r="E137" s="479"/>
      <c r="F137" s="565">
        <f>D137*E137</f>
        <v>0</v>
      </c>
    </row>
    <row r="138" spans="1:6" s="356" customFormat="1" ht="12">
      <c r="A138" s="259"/>
      <c r="B138" s="367"/>
      <c r="C138" s="360"/>
      <c r="D138" s="360"/>
      <c r="E138" s="263"/>
      <c r="F138" s="564"/>
    </row>
    <row r="139" spans="1:6" s="356" customFormat="1" ht="345">
      <c r="A139" s="259">
        <f>A136+1</f>
        <v>326</v>
      </c>
      <c r="B139" s="363" t="s">
        <v>385</v>
      </c>
      <c r="C139" s="370"/>
      <c r="E139" s="371"/>
      <c r="F139" s="566"/>
    </row>
    <row r="140" spans="1:6" s="356" customFormat="1" ht="12">
      <c r="A140" s="291"/>
      <c r="B140" s="372"/>
      <c r="C140" s="365" t="s">
        <v>337</v>
      </c>
      <c r="D140" s="366">
        <v>10</v>
      </c>
      <c r="E140" s="479"/>
      <c r="F140" s="565">
        <f>E140*D140</f>
        <v>0</v>
      </c>
    </row>
    <row r="141" spans="1:6" s="356" customFormat="1" ht="12">
      <c r="A141" s="259"/>
      <c r="B141" s="373"/>
      <c r="C141" s="360"/>
      <c r="D141" s="361"/>
      <c r="E141" s="362"/>
      <c r="F141" s="564"/>
    </row>
    <row r="142" spans="1:6" s="356" customFormat="1" ht="159.75">
      <c r="A142" s="259">
        <f>A139+1</f>
        <v>327</v>
      </c>
      <c r="B142" s="363" t="s">
        <v>441</v>
      </c>
      <c r="C142" s="360"/>
      <c r="D142" s="374"/>
      <c r="E142" s="362"/>
      <c r="F142" s="564"/>
    </row>
    <row r="143" spans="1:6" s="356" customFormat="1" ht="12">
      <c r="A143" s="291"/>
      <c r="B143" s="364"/>
      <c r="C143" s="365" t="s">
        <v>337</v>
      </c>
      <c r="D143" s="366">
        <v>2</v>
      </c>
      <c r="E143" s="479"/>
      <c r="F143" s="565">
        <f>D143*E143</f>
        <v>0</v>
      </c>
    </row>
    <row r="144" spans="1:6" s="356" customFormat="1" ht="12">
      <c r="A144" s="259"/>
      <c r="B144" s="367"/>
      <c r="C144" s="368"/>
      <c r="D144" s="360"/>
      <c r="E144" s="263"/>
      <c r="F144" s="564"/>
    </row>
    <row r="145" spans="1:6" s="376" customFormat="1" ht="48.75">
      <c r="A145" s="259">
        <f>A142+1</f>
        <v>328</v>
      </c>
      <c r="B145" s="369" t="s">
        <v>386</v>
      </c>
      <c r="C145" s="375"/>
      <c r="E145" s="377"/>
      <c r="F145" s="567"/>
    </row>
    <row r="146" spans="1:6" s="376" customFormat="1" ht="12">
      <c r="A146" s="291"/>
      <c r="B146" s="378"/>
      <c r="C146" s="366" t="s">
        <v>39</v>
      </c>
      <c r="D146" s="366">
        <v>1200</v>
      </c>
      <c r="E146" s="479"/>
      <c r="F146" s="565">
        <f>D146*E146</f>
        <v>0</v>
      </c>
    </row>
    <row r="147" spans="1:6" s="356" customFormat="1" ht="12">
      <c r="A147" s="259"/>
      <c r="B147" s="367"/>
      <c r="C147" s="360"/>
      <c r="D147" s="361"/>
      <c r="E147" s="362"/>
      <c r="F147" s="564"/>
    </row>
    <row r="148" spans="1:6" s="356" customFormat="1" ht="12.75">
      <c r="A148" s="259"/>
      <c r="B148" s="452" t="s">
        <v>428</v>
      </c>
      <c r="C148" s="360"/>
      <c r="D148" s="361"/>
      <c r="E148" s="362"/>
      <c r="F148" s="564"/>
    </row>
    <row r="149" spans="1:6" s="356" customFormat="1" ht="12.75">
      <c r="A149" s="259"/>
      <c r="B149" s="359"/>
      <c r="C149" s="360"/>
      <c r="D149" s="361"/>
      <c r="E149" s="362"/>
      <c r="F149" s="564"/>
    </row>
    <row r="150" spans="1:6" s="356" customFormat="1" ht="36.75">
      <c r="A150" s="259">
        <f>A145+1</f>
        <v>329</v>
      </c>
      <c r="B150" s="363" t="s">
        <v>387</v>
      </c>
      <c r="C150" s="360"/>
      <c r="D150" s="361"/>
      <c r="E150" s="362"/>
      <c r="F150" s="564"/>
    </row>
    <row r="151" spans="1:6" s="356" customFormat="1" ht="12">
      <c r="A151" s="291"/>
      <c r="B151" s="364"/>
      <c r="C151" s="366" t="s">
        <v>371</v>
      </c>
      <c r="D151" s="366">
        <v>20</v>
      </c>
      <c r="E151" s="479"/>
      <c r="F151" s="565">
        <f>E151*D151</f>
        <v>0</v>
      </c>
    </row>
    <row r="152" spans="1:6" s="356" customFormat="1" ht="12.75">
      <c r="A152" s="259"/>
      <c r="B152" s="359"/>
      <c r="C152" s="360"/>
      <c r="D152" s="361"/>
      <c r="E152" s="362"/>
      <c r="F152" s="564"/>
    </row>
    <row r="153" spans="1:6" s="356" customFormat="1" ht="48.75">
      <c r="A153" s="259">
        <f>A150+1</f>
        <v>330</v>
      </c>
      <c r="B153" s="379" t="s">
        <v>442</v>
      </c>
      <c r="C153" s="360"/>
      <c r="D153" s="361"/>
      <c r="E153" s="362"/>
      <c r="F153" s="564"/>
    </row>
    <row r="154" spans="1:6" s="356" customFormat="1" ht="12">
      <c r="A154" s="291"/>
      <c r="B154" s="364"/>
      <c r="C154" s="366" t="s">
        <v>371</v>
      </c>
      <c r="D154" s="380">
        <v>6</v>
      </c>
      <c r="E154" s="479"/>
      <c r="F154" s="565">
        <f>E154*D154</f>
        <v>0</v>
      </c>
    </row>
    <row r="155" spans="1:6" s="356" customFormat="1" ht="12">
      <c r="A155" s="259"/>
      <c r="B155" s="381"/>
      <c r="C155" s="360"/>
      <c r="D155" s="382"/>
      <c r="E155" s="362"/>
      <c r="F155" s="564"/>
    </row>
    <row r="156" spans="1:6" s="356" customFormat="1" ht="36.75">
      <c r="A156" s="259">
        <f>A153+1</f>
        <v>331</v>
      </c>
      <c r="B156" s="383" t="s">
        <v>388</v>
      </c>
      <c r="C156" s="360"/>
      <c r="D156" s="382"/>
      <c r="E156" s="362"/>
      <c r="F156" s="564"/>
    </row>
    <row r="157" spans="1:6" s="356" customFormat="1" ht="12">
      <c r="A157" s="291"/>
      <c r="B157" s="364"/>
      <c r="C157" s="366" t="s">
        <v>39</v>
      </c>
      <c r="D157" s="380">
        <v>1200</v>
      </c>
      <c r="E157" s="479"/>
      <c r="F157" s="565">
        <f>E157*D157</f>
        <v>0</v>
      </c>
    </row>
    <row r="158" spans="1:6" s="356" customFormat="1" ht="12.75">
      <c r="A158" s="259"/>
      <c r="B158" s="359"/>
      <c r="C158" s="360"/>
      <c r="D158" s="382"/>
      <c r="E158" s="362"/>
      <c r="F158" s="564"/>
    </row>
    <row r="159" spans="1:6" s="356" customFormat="1" ht="24">
      <c r="A159" s="259">
        <f>A156+1</f>
        <v>332</v>
      </c>
      <c r="B159" s="379" t="s">
        <v>389</v>
      </c>
      <c r="C159" s="360" t="s">
        <v>390</v>
      </c>
      <c r="D159" s="382"/>
      <c r="E159" s="362"/>
      <c r="F159" s="564"/>
    </row>
    <row r="160" spans="1:6" s="356" customFormat="1" ht="12">
      <c r="A160" s="291"/>
      <c r="B160" s="384"/>
      <c r="C160" s="366"/>
      <c r="D160" s="380">
        <v>2</v>
      </c>
      <c r="E160" s="479"/>
      <c r="F160" s="565">
        <f>E160*D160</f>
        <v>0</v>
      </c>
    </row>
    <row r="161" spans="2:7" ht="12">
      <c r="B161" s="385"/>
      <c r="C161" s="290"/>
      <c r="D161" s="265"/>
      <c r="E161" s="264"/>
      <c r="F161" s="568"/>
      <c r="G161" s="266"/>
    </row>
    <row r="162" spans="1:6" s="356" customFormat="1" ht="12.75">
      <c r="A162" s="259"/>
      <c r="B162" s="452" t="s">
        <v>429</v>
      </c>
      <c r="C162" s="360"/>
      <c r="D162" s="361"/>
      <c r="E162" s="362"/>
      <c r="F162" s="564"/>
    </row>
    <row r="163" spans="2:7" ht="12">
      <c r="B163" s="386"/>
      <c r="C163" s="360"/>
      <c r="D163" s="361"/>
      <c r="E163" s="362"/>
      <c r="F163" s="564"/>
      <c r="G163" s="266"/>
    </row>
    <row r="164" spans="1:6" s="356" customFormat="1" ht="48.75">
      <c r="A164" s="291">
        <f>A159+1</f>
        <v>333</v>
      </c>
      <c r="B164" s="387" t="s">
        <v>391</v>
      </c>
      <c r="C164" s="366" t="s">
        <v>371</v>
      </c>
      <c r="D164" s="380">
        <v>2</v>
      </c>
      <c r="E164" s="479"/>
      <c r="F164" s="565">
        <f>E164*D164</f>
        <v>0</v>
      </c>
    </row>
    <row r="165" spans="1:6" s="356" customFormat="1" ht="12">
      <c r="A165" s="388"/>
      <c r="B165" s="388"/>
      <c r="C165" s="360"/>
      <c r="D165" s="382"/>
      <c r="E165" s="263"/>
      <c r="F165" s="564"/>
    </row>
    <row r="166" spans="1:6" s="356" customFormat="1" ht="24">
      <c r="A166" s="291">
        <f>A164+1</f>
        <v>334</v>
      </c>
      <c r="B166" s="389" t="s">
        <v>392</v>
      </c>
      <c r="C166" s="366" t="s">
        <v>168</v>
      </c>
      <c r="D166" s="380">
        <v>10</v>
      </c>
      <c r="E166" s="479"/>
      <c r="F166" s="565">
        <f>E166*D166</f>
        <v>0</v>
      </c>
    </row>
    <row r="167" spans="1:6" s="356" customFormat="1" ht="12">
      <c r="A167" s="388"/>
      <c r="B167" s="388"/>
      <c r="C167" s="360"/>
      <c r="D167" s="382"/>
      <c r="E167" s="263"/>
      <c r="F167" s="564"/>
    </row>
    <row r="168" spans="1:6" s="356" customFormat="1" ht="12">
      <c r="A168" s="291">
        <f>A166+1</f>
        <v>335</v>
      </c>
      <c r="B168" s="390" t="s">
        <v>393</v>
      </c>
      <c r="C168" s="366" t="s">
        <v>168</v>
      </c>
      <c r="D168" s="380">
        <v>20</v>
      </c>
      <c r="E168" s="479"/>
      <c r="F168" s="565">
        <f>E168*D168</f>
        <v>0</v>
      </c>
    </row>
    <row r="169" spans="1:6" s="356" customFormat="1" ht="12">
      <c r="A169" s="388"/>
      <c r="B169" s="388"/>
      <c r="C169" s="360"/>
      <c r="D169" s="382"/>
      <c r="E169" s="263"/>
      <c r="F169" s="564"/>
    </row>
    <row r="170" spans="1:6" s="356" customFormat="1" ht="24">
      <c r="A170" s="291">
        <f>A168+1</f>
        <v>336</v>
      </c>
      <c r="B170" s="389" t="s">
        <v>394</v>
      </c>
      <c r="C170" s="366" t="s">
        <v>371</v>
      </c>
      <c r="D170" s="380">
        <v>2</v>
      </c>
      <c r="E170" s="479"/>
      <c r="F170" s="565">
        <f>E170*D170</f>
        <v>0</v>
      </c>
    </row>
    <row r="171" spans="1:6" s="356" customFormat="1" ht="12">
      <c r="A171" s="388"/>
      <c r="B171" s="388"/>
      <c r="C171" s="360"/>
      <c r="D171" s="382"/>
      <c r="E171" s="263"/>
      <c r="F171" s="564"/>
    </row>
    <row r="172" spans="1:6" s="356" customFormat="1" ht="61.5">
      <c r="A172" s="291">
        <f>A170+1</f>
        <v>337</v>
      </c>
      <c r="B172" s="387" t="s">
        <v>395</v>
      </c>
      <c r="C172" s="366" t="s">
        <v>168</v>
      </c>
      <c r="D172" s="380">
        <v>20</v>
      </c>
      <c r="E172" s="479"/>
      <c r="F172" s="565">
        <f>E172*D172</f>
        <v>0</v>
      </c>
    </row>
    <row r="173" spans="1:6" s="356" customFormat="1" ht="12">
      <c r="A173" s="388"/>
      <c r="B173" s="388"/>
      <c r="C173" s="370"/>
      <c r="E173" s="371"/>
      <c r="F173" s="566"/>
    </row>
    <row r="174" spans="1:6" s="356" customFormat="1" ht="36.75">
      <c r="A174" s="291">
        <f>A172+1</f>
        <v>338</v>
      </c>
      <c r="B174" s="387" t="s">
        <v>396</v>
      </c>
      <c r="C174" s="366" t="s">
        <v>371</v>
      </c>
      <c r="D174" s="380">
        <v>1</v>
      </c>
      <c r="E174" s="479"/>
      <c r="F174" s="565">
        <f>E174*D174</f>
        <v>0</v>
      </c>
    </row>
    <row r="175" spans="2:7" ht="12">
      <c r="B175" s="385"/>
      <c r="C175" s="290"/>
      <c r="D175" s="265"/>
      <c r="E175" s="264"/>
      <c r="F175" s="568"/>
      <c r="G175" s="266"/>
    </row>
    <row r="176" spans="2:7" ht="12">
      <c r="B176" s="385"/>
      <c r="C176" s="290"/>
      <c r="D176" s="265"/>
      <c r="E176" s="264"/>
      <c r="F176" s="568"/>
      <c r="G176" s="266"/>
    </row>
    <row r="177" spans="1:7" ht="12.75">
      <c r="A177" s="598" t="s">
        <v>397</v>
      </c>
      <c r="B177" s="602"/>
      <c r="C177" s="602"/>
      <c r="D177" s="602"/>
      <c r="E177" s="602"/>
      <c r="F177" s="559">
        <f>SUM(F36:F175)</f>
        <v>0</v>
      </c>
      <c r="G177" s="329"/>
    </row>
    <row r="178" ht="12">
      <c r="B178" s="260"/>
    </row>
    <row r="179" spans="2:3" ht="12.75">
      <c r="B179" s="309" t="s">
        <v>398</v>
      </c>
      <c r="C179" s="330"/>
    </row>
    <row r="180" spans="2:7" ht="12.75">
      <c r="B180" s="302"/>
      <c r="C180" s="268"/>
      <c r="G180" s="329"/>
    </row>
    <row r="181" spans="1:7" s="279" customFormat="1" ht="209.25">
      <c r="A181" s="259">
        <v>401</v>
      </c>
      <c r="B181" s="288" t="s">
        <v>443</v>
      </c>
      <c r="C181" s="345"/>
      <c r="D181" s="290"/>
      <c r="E181" s="298"/>
      <c r="F181" s="569"/>
      <c r="G181" s="278"/>
    </row>
    <row r="182" spans="1:7" s="279" customFormat="1" ht="12">
      <c r="A182" s="291"/>
      <c r="B182" s="292"/>
      <c r="C182" s="293" t="s">
        <v>337</v>
      </c>
      <c r="D182" s="294">
        <v>2</v>
      </c>
      <c r="E182" s="472"/>
      <c r="F182" s="561">
        <f>E182*D182</f>
        <v>0</v>
      </c>
      <c r="G182" s="278"/>
    </row>
    <row r="183" spans="2:6" ht="12">
      <c r="B183" s="260"/>
      <c r="D183" s="290"/>
      <c r="F183" s="557"/>
    </row>
    <row r="184" spans="1:7" s="279" customFormat="1" ht="209.25">
      <c r="A184" s="259">
        <v>402</v>
      </c>
      <c r="B184" s="391" t="s">
        <v>444</v>
      </c>
      <c r="C184" s="345"/>
      <c r="D184" s="290"/>
      <c r="E184" s="298"/>
      <c r="F184" s="553"/>
      <c r="G184" s="278"/>
    </row>
    <row r="185" spans="1:7" s="279" customFormat="1" ht="12">
      <c r="A185" s="291"/>
      <c r="B185" s="292"/>
      <c r="C185" s="293" t="s">
        <v>337</v>
      </c>
      <c r="D185" s="294">
        <v>2</v>
      </c>
      <c r="E185" s="472"/>
      <c r="F185" s="561">
        <f>E185*D185</f>
        <v>0</v>
      </c>
      <c r="G185" s="278"/>
    </row>
    <row r="186" spans="1:7" s="279" customFormat="1" ht="12">
      <c r="A186" s="259"/>
      <c r="B186" s="260"/>
      <c r="C186" s="261"/>
      <c r="D186" s="290"/>
      <c r="E186" s="269"/>
      <c r="F186" s="557"/>
      <c r="G186" s="278"/>
    </row>
    <row r="187" spans="1:7" s="394" customFormat="1" ht="61.5">
      <c r="A187" s="392">
        <v>403</v>
      </c>
      <c r="B187" s="288" t="s">
        <v>445</v>
      </c>
      <c r="C187" s="345"/>
      <c r="D187" s="290"/>
      <c r="E187" s="269"/>
      <c r="F187" s="553"/>
      <c r="G187" s="393"/>
    </row>
    <row r="188" spans="1:7" s="394" customFormat="1" ht="12">
      <c r="A188" s="395"/>
      <c r="B188" s="292"/>
      <c r="C188" s="293" t="s">
        <v>337</v>
      </c>
      <c r="D188" s="294">
        <v>3</v>
      </c>
      <c r="E188" s="472"/>
      <c r="F188" s="561">
        <f>E188*D188</f>
        <v>0</v>
      </c>
      <c r="G188" s="393"/>
    </row>
    <row r="189" spans="1:7" s="394" customFormat="1" ht="12">
      <c r="A189" s="392"/>
      <c r="B189" s="260"/>
      <c r="C189" s="261"/>
      <c r="D189" s="290"/>
      <c r="E189" s="269"/>
      <c r="F189" s="557"/>
      <c r="G189" s="393"/>
    </row>
    <row r="190" spans="1:7" s="394" customFormat="1" ht="98.25">
      <c r="A190" s="392">
        <v>404</v>
      </c>
      <c r="B190" s="288" t="s">
        <v>446</v>
      </c>
      <c r="C190" s="345"/>
      <c r="D190" s="290"/>
      <c r="E190" s="269"/>
      <c r="F190" s="553"/>
      <c r="G190" s="393"/>
    </row>
    <row r="191" spans="1:7" s="394" customFormat="1" ht="12">
      <c r="A191" s="395"/>
      <c r="B191" s="292"/>
      <c r="C191" s="293" t="s">
        <v>337</v>
      </c>
      <c r="D191" s="294">
        <v>2</v>
      </c>
      <c r="E191" s="472"/>
      <c r="F191" s="561">
        <f>E191*D191</f>
        <v>0</v>
      </c>
      <c r="G191" s="393"/>
    </row>
    <row r="192" spans="1:7" s="394" customFormat="1" ht="12">
      <c r="A192" s="266"/>
      <c r="B192" s="396"/>
      <c r="C192" s="397"/>
      <c r="D192" s="398"/>
      <c r="E192" s="399"/>
      <c r="F192" s="570"/>
      <c r="G192" s="393"/>
    </row>
    <row r="193" spans="1:7" s="394" customFormat="1" ht="98.25">
      <c r="A193" s="392">
        <v>405</v>
      </c>
      <c r="B193" s="288" t="s">
        <v>447</v>
      </c>
      <c r="C193" s="345"/>
      <c r="D193" s="290"/>
      <c r="E193" s="269"/>
      <c r="F193" s="553"/>
      <c r="G193" s="393"/>
    </row>
    <row r="194" spans="1:7" s="394" customFormat="1" ht="12">
      <c r="A194" s="395"/>
      <c r="B194" s="292"/>
      <c r="C194" s="293" t="s">
        <v>337</v>
      </c>
      <c r="D194" s="294">
        <v>1</v>
      </c>
      <c r="E194" s="472"/>
      <c r="F194" s="561">
        <f>E194*D194</f>
        <v>0</v>
      </c>
      <c r="G194" s="393"/>
    </row>
    <row r="195" spans="1:7" s="394" customFormat="1" ht="12">
      <c r="A195" s="392"/>
      <c r="B195" s="396"/>
      <c r="C195" s="397"/>
      <c r="D195" s="398"/>
      <c r="E195" s="399"/>
      <c r="F195" s="570"/>
      <c r="G195" s="393"/>
    </row>
    <row r="196" spans="1:7" s="394" customFormat="1" ht="12">
      <c r="A196" s="392">
        <v>406</v>
      </c>
      <c r="B196" s="288" t="s">
        <v>399</v>
      </c>
      <c r="C196" s="345"/>
      <c r="D196" s="290"/>
      <c r="E196" s="269"/>
      <c r="F196" s="553"/>
      <c r="G196" s="393"/>
    </row>
    <row r="197" spans="1:7" s="394" customFormat="1" ht="12">
      <c r="A197" s="449"/>
      <c r="B197" s="292"/>
      <c r="C197" s="293" t="s">
        <v>337</v>
      </c>
      <c r="D197" s="294">
        <v>6</v>
      </c>
      <c r="E197" s="472"/>
      <c r="F197" s="561">
        <f>E197*D197</f>
        <v>0</v>
      </c>
      <c r="G197" s="393"/>
    </row>
    <row r="198" spans="1:7" s="279" customFormat="1" ht="12">
      <c r="A198" s="259"/>
      <c r="B198" s="260"/>
      <c r="C198" s="261"/>
      <c r="D198" s="290"/>
      <c r="E198" s="269"/>
      <c r="F198" s="557"/>
      <c r="G198" s="278"/>
    </row>
    <row r="199" spans="1:4" ht="24">
      <c r="A199" s="259">
        <v>407</v>
      </c>
      <c r="B199" s="288" t="s">
        <v>400</v>
      </c>
      <c r="C199" s="345"/>
      <c r="D199" s="290"/>
    </row>
    <row r="200" spans="1:6" ht="12">
      <c r="A200" s="355"/>
      <c r="B200" s="292"/>
      <c r="C200" s="293" t="s">
        <v>337</v>
      </c>
      <c r="D200" s="294">
        <v>4</v>
      </c>
      <c r="E200" s="472"/>
      <c r="F200" s="561">
        <f>E200*D200</f>
        <v>0</v>
      </c>
    </row>
    <row r="201" spans="1:6" ht="12">
      <c r="A201" s="356"/>
      <c r="B201" s="260"/>
      <c r="D201" s="290"/>
      <c r="F201" s="557"/>
    </row>
    <row r="202" spans="1:7" ht="12.75">
      <c r="A202" s="598" t="s">
        <v>401</v>
      </c>
      <c r="B202" s="598"/>
      <c r="C202" s="598"/>
      <c r="D202" s="598"/>
      <c r="E202" s="598"/>
      <c r="F202" s="559">
        <f>SUM(F181:F201)</f>
        <v>0</v>
      </c>
      <c r="G202" s="329"/>
    </row>
    <row r="203" spans="1:7" ht="12.75">
      <c r="A203" s="302"/>
      <c r="B203" s="326"/>
      <c r="C203" s="327"/>
      <c r="D203" s="326"/>
      <c r="E203" s="328"/>
      <c r="F203" s="571"/>
      <c r="G203" s="329"/>
    </row>
    <row r="204" spans="1:3" ht="12.75">
      <c r="A204" s="400"/>
      <c r="B204" s="401" t="s">
        <v>402</v>
      </c>
      <c r="C204" s="330"/>
    </row>
    <row r="205" spans="1:3" ht="12.75">
      <c r="A205" s="400"/>
      <c r="B205" s="401"/>
      <c r="C205" s="330"/>
    </row>
    <row r="206" spans="2:7" ht="61.5">
      <c r="B206" s="402" t="s">
        <v>448</v>
      </c>
      <c r="C206" s="290"/>
      <c r="D206" s="265"/>
      <c r="E206" s="264"/>
      <c r="F206" s="568"/>
      <c r="G206" s="266"/>
    </row>
    <row r="207" spans="2:7" ht="12">
      <c r="B207" s="353"/>
      <c r="D207" s="290"/>
      <c r="F207" s="568"/>
      <c r="G207" s="266"/>
    </row>
    <row r="208" spans="1:6" s="356" customFormat="1" ht="98.25">
      <c r="A208" s="259">
        <v>501</v>
      </c>
      <c r="B208" s="318" t="s">
        <v>449</v>
      </c>
      <c r="C208" s="360"/>
      <c r="D208" s="361"/>
      <c r="E208" s="362"/>
      <c r="F208" s="564"/>
    </row>
    <row r="209" spans="1:6" s="356" customFormat="1" ht="12">
      <c r="A209" s="291"/>
      <c r="B209" s="403"/>
      <c r="C209" s="365" t="s">
        <v>337</v>
      </c>
      <c r="D209" s="366">
        <v>1</v>
      </c>
      <c r="E209" s="479"/>
      <c r="F209" s="565">
        <f>E209*D209</f>
        <v>0</v>
      </c>
    </row>
    <row r="210" spans="1:7" s="356" customFormat="1" ht="12.75">
      <c r="A210" s="259"/>
      <c r="B210" s="302"/>
      <c r="C210" s="360"/>
      <c r="D210" s="361"/>
      <c r="E210" s="362"/>
      <c r="F210" s="572"/>
      <c r="G210" s="361"/>
    </row>
    <row r="211" spans="1:7" s="356" customFormat="1" ht="172.5">
      <c r="A211" s="259">
        <v>502</v>
      </c>
      <c r="B211" s="318" t="s">
        <v>403</v>
      </c>
      <c r="C211" s="360"/>
      <c r="D211" s="361"/>
      <c r="E211" s="362"/>
      <c r="F211" s="564"/>
      <c r="G211" s="361"/>
    </row>
    <row r="212" spans="1:7" s="356" customFormat="1" ht="12">
      <c r="A212" s="291"/>
      <c r="B212" s="403"/>
      <c r="C212" s="365" t="s">
        <v>337</v>
      </c>
      <c r="D212" s="366">
        <v>2</v>
      </c>
      <c r="E212" s="479"/>
      <c r="F212" s="565">
        <f>E212*D212</f>
        <v>0</v>
      </c>
      <c r="G212" s="361"/>
    </row>
    <row r="213" spans="1:7" s="356" customFormat="1" ht="12.75">
      <c r="A213" s="259"/>
      <c r="B213" s="302"/>
      <c r="C213" s="360"/>
      <c r="D213" s="361"/>
      <c r="E213" s="362"/>
      <c r="F213" s="572"/>
      <c r="G213" s="361"/>
    </row>
    <row r="214" spans="1:7" s="356" customFormat="1" ht="172.5">
      <c r="A214" s="259">
        <v>503</v>
      </c>
      <c r="B214" s="318" t="s">
        <v>404</v>
      </c>
      <c r="C214" s="360"/>
      <c r="D214" s="361"/>
      <c r="E214" s="362"/>
      <c r="F214" s="564"/>
      <c r="G214" s="361"/>
    </row>
    <row r="215" spans="1:7" s="356" customFormat="1" ht="12">
      <c r="A215" s="291"/>
      <c r="B215" s="403"/>
      <c r="C215" s="365" t="s">
        <v>337</v>
      </c>
      <c r="D215" s="366">
        <v>2</v>
      </c>
      <c r="E215" s="479"/>
      <c r="F215" s="565">
        <f>E215*D215</f>
        <v>0</v>
      </c>
      <c r="G215" s="361"/>
    </row>
    <row r="216" spans="1:7" s="356" customFormat="1" ht="12">
      <c r="A216" s="259"/>
      <c r="B216" s="404"/>
      <c r="C216" s="368"/>
      <c r="D216" s="360"/>
      <c r="E216" s="263"/>
      <c r="F216" s="564"/>
      <c r="G216" s="361"/>
    </row>
    <row r="217" spans="1:7" s="356" customFormat="1" ht="36.75">
      <c r="A217" s="259">
        <v>504</v>
      </c>
      <c r="B217" s="363" t="s">
        <v>405</v>
      </c>
      <c r="C217" s="405"/>
      <c r="D217" s="360"/>
      <c r="E217" s="263"/>
      <c r="F217" s="573"/>
      <c r="G217" s="361"/>
    </row>
    <row r="218" spans="1:7" s="356" customFormat="1" ht="12">
      <c r="A218" s="291"/>
      <c r="B218" s="364"/>
      <c r="C218" s="365" t="s">
        <v>337</v>
      </c>
      <c r="D218" s="366">
        <v>6</v>
      </c>
      <c r="E218" s="479"/>
      <c r="F218" s="574">
        <f>E218*D218</f>
        <v>0</v>
      </c>
      <c r="G218" s="361"/>
    </row>
    <row r="219" spans="1:7" s="356" customFormat="1" ht="12">
      <c r="A219" s="259"/>
      <c r="B219" s="404"/>
      <c r="C219" s="368"/>
      <c r="D219" s="360"/>
      <c r="E219" s="263"/>
      <c r="F219" s="564"/>
      <c r="G219" s="361"/>
    </row>
    <row r="220" spans="1:7" s="356" customFormat="1" ht="61.5">
      <c r="A220" s="259">
        <v>505</v>
      </c>
      <c r="B220" s="363" t="s">
        <v>406</v>
      </c>
      <c r="C220" s="405"/>
      <c r="D220" s="360"/>
      <c r="E220" s="263"/>
      <c r="F220" s="573"/>
      <c r="G220" s="361"/>
    </row>
    <row r="221" spans="1:7" s="356" customFormat="1" ht="12">
      <c r="A221" s="291"/>
      <c r="B221" s="364"/>
      <c r="C221" s="365" t="s">
        <v>337</v>
      </c>
      <c r="D221" s="366">
        <v>9</v>
      </c>
      <c r="E221" s="479"/>
      <c r="F221" s="574">
        <f>E221*D221</f>
        <v>0</v>
      </c>
      <c r="G221" s="361"/>
    </row>
    <row r="222" spans="1:7" s="356" customFormat="1" ht="12">
      <c r="A222" s="259"/>
      <c r="B222" s="367"/>
      <c r="C222" s="368"/>
      <c r="D222" s="360"/>
      <c r="E222" s="263"/>
      <c r="F222" s="575"/>
      <c r="G222" s="361"/>
    </row>
    <row r="223" spans="1:7" s="356" customFormat="1" ht="73.5">
      <c r="A223" s="259">
        <v>506</v>
      </c>
      <c r="B223" s="363" t="s">
        <v>407</v>
      </c>
      <c r="C223" s="405"/>
      <c r="D223" s="360"/>
      <c r="E223" s="263"/>
      <c r="F223" s="573"/>
      <c r="G223" s="361"/>
    </row>
    <row r="224" spans="1:7" s="356" customFormat="1" ht="12.75">
      <c r="A224" s="291"/>
      <c r="B224" s="364"/>
      <c r="C224" s="365" t="s">
        <v>39</v>
      </c>
      <c r="D224" s="366">
        <v>200</v>
      </c>
      <c r="E224" s="479"/>
      <c r="F224" s="574">
        <f>E224*D224</f>
        <v>0</v>
      </c>
      <c r="G224" s="406"/>
    </row>
    <row r="225" spans="2:4" ht="12">
      <c r="B225" s="260"/>
      <c r="D225" s="297"/>
    </row>
    <row r="226" spans="1:4" ht="73.5">
      <c r="A226" s="259">
        <v>507</v>
      </c>
      <c r="B226" s="288" t="s">
        <v>408</v>
      </c>
      <c r="C226" s="289"/>
      <c r="D226" s="297"/>
    </row>
    <row r="227" spans="1:6" ht="12">
      <c r="A227" s="291"/>
      <c r="B227" s="292"/>
      <c r="C227" s="293" t="s">
        <v>39</v>
      </c>
      <c r="D227" s="294">
        <v>50</v>
      </c>
      <c r="E227" s="472"/>
      <c r="F227" s="561">
        <f>E227*D227</f>
        <v>0</v>
      </c>
    </row>
    <row r="228" spans="2:6" ht="12">
      <c r="B228" s="260"/>
      <c r="D228" s="290"/>
      <c r="F228" s="557"/>
    </row>
    <row r="229" spans="1:4" ht="24">
      <c r="A229" s="259">
        <v>508</v>
      </c>
      <c r="B229" s="288" t="s">
        <v>409</v>
      </c>
      <c r="C229" s="289"/>
      <c r="D229" s="290"/>
    </row>
    <row r="230" spans="1:7" ht="12.75">
      <c r="A230" s="355"/>
      <c r="B230" s="292"/>
      <c r="C230" s="293" t="s">
        <v>39</v>
      </c>
      <c r="D230" s="294">
        <v>450</v>
      </c>
      <c r="E230" s="472"/>
      <c r="F230" s="561">
        <f>E230*D230</f>
        <v>0</v>
      </c>
      <c r="G230" s="329"/>
    </row>
    <row r="231" spans="2:4" ht="12">
      <c r="B231" s="260"/>
      <c r="D231" s="297"/>
    </row>
    <row r="232" spans="1:4" ht="36.75">
      <c r="A232" s="259">
        <v>509</v>
      </c>
      <c r="B232" s="407" t="s">
        <v>410</v>
      </c>
      <c r="C232" s="408"/>
      <c r="D232" s="290"/>
    </row>
    <row r="233" spans="1:6" ht="12">
      <c r="A233" s="355"/>
      <c r="B233" s="409"/>
      <c r="C233" s="293" t="s">
        <v>39</v>
      </c>
      <c r="D233" s="294">
        <v>250</v>
      </c>
      <c r="E233" s="472"/>
      <c r="F233" s="561">
        <f>E233*D233</f>
        <v>0</v>
      </c>
    </row>
    <row r="234" spans="1:7" ht="12.75">
      <c r="A234" s="356"/>
      <c r="B234" s="410"/>
      <c r="C234" s="408"/>
      <c r="D234" s="290"/>
      <c r="G234" s="329"/>
    </row>
    <row r="235" spans="1:7" ht="86.25">
      <c r="A235" s="259">
        <v>510</v>
      </c>
      <c r="B235" s="407" t="s">
        <v>411</v>
      </c>
      <c r="C235" s="408"/>
      <c r="D235" s="290"/>
      <c r="G235" s="329"/>
    </row>
    <row r="236" spans="1:7" ht="12.75">
      <c r="A236" s="355"/>
      <c r="B236" s="409"/>
      <c r="C236" s="293" t="s">
        <v>40</v>
      </c>
      <c r="D236" s="294">
        <v>35</v>
      </c>
      <c r="E236" s="472"/>
      <c r="F236" s="561">
        <f>E236*D236</f>
        <v>0</v>
      </c>
      <c r="G236" s="329"/>
    </row>
    <row r="237" spans="1:4" ht="12.75">
      <c r="A237" s="356"/>
      <c r="B237" s="302"/>
      <c r="C237" s="268"/>
      <c r="D237" s="297"/>
    </row>
    <row r="238" spans="1:4" ht="48.75">
      <c r="A238" s="259">
        <v>511</v>
      </c>
      <c r="B238" s="407" t="s">
        <v>412</v>
      </c>
      <c r="C238" s="408"/>
      <c r="D238" s="297"/>
    </row>
    <row r="239" spans="1:6" ht="12">
      <c r="A239" s="355"/>
      <c r="B239" s="409"/>
      <c r="C239" s="293" t="s">
        <v>40</v>
      </c>
      <c r="D239" s="294">
        <v>45</v>
      </c>
      <c r="E239" s="472"/>
      <c r="F239" s="561">
        <f>E239*D239</f>
        <v>0</v>
      </c>
    </row>
    <row r="240" spans="1:6" ht="12">
      <c r="A240" s="356"/>
      <c r="B240" s="410"/>
      <c r="D240" s="290"/>
      <c r="F240" s="557"/>
    </row>
    <row r="241" spans="1:4" ht="123">
      <c r="A241" s="259">
        <v>512</v>
      </c>
      <c r="B241" s="411" t="s">
        <v>450</v>
      </c>
      <c r="C241" s="408"/>
      <c r="D241" s="297"/>
    </row>
    <row r="242" spans="1:6" ht="12">
      <c r="A242" s="355"/>
      <c r="B242" s="409"/>
      <c r="C242" s="293" t="s">
        <v>13</v>
      </c>
      <c r="D242" s="294">
        <v>100</v>
      </c>
      <c r="E242" s="472"/>
      <c r="F242" s="561">
        <f>E242*D242</f>
        <v>0</v>
      </c>
    </row>
    <row r="243" spans="1:3" ht="12">
      <c r="A243" s="356"/>
      <c r="B243" s="410"/>
      <c r="C243" s="408"/>
    </row>
    <row r="244" spans="1:6" ht="12.75">
      <c r="A244" s="344"/>
      <c r="B244" s="598" t="s">
        <v>413</v>
      </c>
      <c r="C244" s="602"/>
      <c r="D244" s="602"/>
      <c r="E244" s="602"/>
      <c r="F244" s="559">
        <f>SUM(F207:F243)</f>
        <v>0</v>
      </c>
    </row>
    <row r="245" spans="1:7" ht="12.75">
      <c r="A245" s="342"/>
      <c r="B245" s="302"/>
      <c r="C245" s="327"/>
      <c r="D245" s="326"/>
      <c r="E245" s="328"/>
      <c r="F245" s="571"/>
      <c r="G245" s="329"/>
    </row>
    <row r="246" spans="2:7" ht="12.75">
      <c r="B246" s="603"/>
      <c r="C246" s="604"/>
      <c r="D246" s="604"/>
      <c r="E246" s="604"/>
      <c r="G246" s="329"/>
    </row>
    <row r="247" spans="1:7" ht="12.75">
      <c r="A247" s="400"/>
      <c r="B247" s="401" t="s">
        <v>414</v>
      </c>
      <c r="C247" s="330"/>
      <c r="G247" s="329"/>
    </row>
    <row r="248" spans="1:7" ht="12.75">
      <c r="A248" s="400"/>
      <c r="B248" s="401"/>
      <c r="C248" s="330"/>
      <c r="G248" s="412"/>
    </row>
    <row r="249" spans="1:7" ht="24">
      <c r="A249" s="259">
        <v>601</v>
      </c>
      <c r="B249" s="411" t="s">
        <v>415</v>
      </c>
      <c r="C249" s="408"/>
      <c r="D249" s="290"/>
      <c r="G249" s="412"/>
    </row>
    <row r="250" spans="1:7" ht="12.75">
      <c r="A250" s="355"/>
      <c r="B250" s="409"/>
      <c r="C250" s="293" t="s">
        <v>13</v>
      </c>
      <c r="D250" s="294">
        <v>1</v>
      </c>
      <c r="E250" s="472"/>
      <c r="F250" s="561">
        <f>E250*D250</f>
        <v>0</v>
      </c>
      <c r="G250" s="413"/>
    </row>
    <row r="251" spans="1:7" ht="12.75">
      <c r="A251" s="356"/>
      <c r="B251" s="410"/>
      <c r="C251" s="408"/>
      <c r="G251" s="414"/>
    </row>
    <row r="252" spans="1:7" ht="48.75">
      <c r="A252" s="259">
        <v>602</v>
      </c>
      <c r="B252" s="411" t="s">
        <v>454</v>
      </c>
      <c r="C252" s="408"/>
      <c r="D252" s="290"/>
      <c r="G252" s="413"/>
    </row>
    <row r="253" spans="1:7" ht="12.75">
      <c r="A253" s="355"/>
      <c r="B253" s="409"/>
      <c r="C253" s="293" t="s">
        <v>13</v>
      </c>
      <c r="D253" s="294">
        <v>1</v>
      </c>
      <c r="E253" s="472"/>
      <c r="F253" s="561">
        <f>E253*D253</f>
        <v>0</v>
      </c>
      <c r="G253" s="413"/>
    </row>
    <row r="254" spans="1:7" ht="12.75">
      <c r="A254" s="356"/>
      <c r="B254" s="410"/>
      <c r="D254" s="290"/>
      <c r="F254" s="557"/>
      <c r="G254" s="413"/>
    </row>
    <row r="255" spans="1:7" ht="24">
      <c r="A255" s="259">
        <v>603</v>
      </c>
      <c r="B255" s="411" t="s">
        <v>416</v>
      </c>
      <c r="C255" s="408"/>
      <c r="D255" s="290"/>
      <c r="G255" s="413"/>
    </row>
    <row r="256" spans="1:7" ht="12.75">
      <c r="A256" s="355"/>
      <c r="B256" s="409"/>
      <c r="C256" s="293" t="s">
        <v>13</v>
      </c>
      <c r="D256" s="294">
        <v>1</v>
      </c>
      <c r="E256" s="472"/>
      <c r="F256" s="561">
        <f>E256*D256</f>
        <v>0</v>
      </c>
      <c r="G256" s="413"/>
    </row>
    <row r="257" spans="1:13" ht="12.75">
      <c r="A257" s="356"/>
      <c r="B257" s="410"/>
      <c r="D257" s="290"/>
      <c r="F257" s="557"/>
      <c r="G257" s="413"/>
      <c r="H257" s="415"/>
      <c r="I257" s="415"/>
      <c r="J257" s="415"/>
      <c r="K257" s="415"/>
      <c r="L257" s="415"/>
      <c r="M257" s="415"/>
    </row>
    <row r="258" spans="1:13" ht="12.75">
      <c r="A258" s="344"/>
      <c r="B258" s="598" t="s">
        <v>417</v>
      </c>
      <c r="C258" s="602"/>
      <c r="D258" s="602"/>
      <c r="E258" s="602"/>
      <c r="F258" s="559">
        <f>SUM(F250:F257)</f>
        <v>0</v>
      </c>
      <c r="G258" s="413"/>
      <c r="H258" s="415"/>
      <c r="I258" s="415"/>
      <c r="J258" s="415"/>
      <c r="K258" s="415"/>
      <c r="L258" s="415"/>
      <c r="M258" s="415"/>
    </row>
    <row r="259" spans="1:13" ht="12.75">
      <c r="A259" s="342"/>
      <c r="B259" s="302"/>
      <c r="C259" s="327"/>
      <c r="D259" s="326"/>
      <c r="E259" s="328"/>
      <c r="F259" s="571"/>
      <c r="G259" s="413"/>
      <c r="H259" s="415"/>
      <c r="I259" s="415"/>
      <c r="J259" s="415"/>
      <c r="K259" s="415"/>
      <c r="L259" s="415"/>
      <c r="M259" s="415"/>
    </row>
    <row r="260" spans="1:13" ht="12.75">
      <c r="A260" s="342"/>
      <c r="B260" s="302"/>
      <c r="C260" s="327"/>
      <c r="D260" s="326"/>
      <c r="E260" s="328"/>
      <c r="F260" s="571"/>
      <c r="G260" s="415"/>
      <c r="H260" s="415"/>
      <c r="I260" s="415"/>
      <c r="J260" s="415"/>
      <c r="K260" s="415"/>
      <c r="L260" s="415"/>
      <c r="M260" s="415"/>
    </row>
    <row r="261" spans="1:13" ht="12.75">
      <c r="A261" s="416"/>
      <c r="B261" s="417" t="s">
        <v>425</v>
      </c>
      <c r="C261" s="418"/>
      <c r="D261" s="415"/>
      <c r="E261" s="419"/>
      <c r="F261" s="562"/>
      <c r="G261" s="415"/>
      <c r="H261" s="415"/>
      <c r="I261" s="415"/>
      <c r="J261" s="415"/>
      <c r="K261" s="415"/>
      <c r="L261" s="415"/>
      <c r="M261" s="415"/>
    </row>
    <row r="262" spans="1:13" ht="12">
      <c r="A262" s="420"/>
      <c r="B262" s="415"/>
      <c r="C262" s="421"/>
      <c r="D262" s="422"/>
      <c r="E262" s="423"/>
      <c r="F262" s="576"/>
      <c r="G262" s="415"/>
      <c r="H262" s="415"/>
      <c r="I262" s="415"/>
      <c r="J262" s="415"/>
      <c r="K262" s="415"/>
      <c r="L262" s="415"/>
      <c r="M262" s="415"/>
    </row>
    <row r="263" spans="1:13" ht="12.75">
      <c r="A263" s="424" t="s">
        <v>26</v>
      </c>
      <c r="B263" s="425" t="s">
        <v>418</v>
      </c>
      <c r="C263" s="426"/>
      <c r="D263" s="427"/>
      <c r="E263" s="428"/>
      <c r="F263" s="577">
        <f>F17</f>
        <v>0</v>
      </c>
      <c r="G263" s="415"/>
      <c r="H263" s="415"/>
      <c r="I263" s="415"/>
      <c r="J263" s="415"/>
      <c r="K263" s="415"/>
      <c r="L263" s="415"/>
      <c r="M263" s="415"/>
    </row>
    <row r="264" spans="1:13" ht="12.75">
      <c r="A264" s="429" t="s">
        <v>29</v>
      </c>
      <c r="B264" s="430" t="s">
        <v>419</v>
      </c>
      <c r="C264" s="431"/>
      <c r="D264" s="432"/>
      <c r="E264" s="433"/>
      <c r="F264" s="578">
        <f>F33</f>
        <v>0</v>
      </c>
      <c r="H264" s="415"/>
      <c r="I264" s="415"/>
      <c r="J264" s="415"/>
      <c r="K264" s="415"/>
      <c r="L264" s="415"/>
      <c r="M264" s="415"/>
    </row>
    <row r="265" spans="1:13" ht="12.75">
      <c r="A265" s="429" t="s">
        <v>30</v>
      </c>
      <c r="B265" s="430" t="s">
        <v>420</v>
      </c>
      <c r="C265" s="431"/>
      <c r="D265" s="432"/>
      <c r="E265" s="433"/>
      <c r="F265" s="578">
        <f>F177</f>
        <v>0</v>
      </c>
      <c r="H265" s="415"/>
      <c r="I265" s="415"/>
      <c r="J265" s="415"/>
      <c r="K265" s="415"/>
      <c r="L265" s="415"/>
      <c r="M265" s="415"/>
    </row>
    <row r="266" spans="1:13" ht="12.75">
      <c r="A266" s="429" t="s">
        <v>31</v>
      </c>
      <c r="B266" s="430" t="s">
        <v>421</v>
      </c>
      <c r="C266" s="431"/>
      <c r="D266" s="432"/>
      <c r="E266" s="433"/>
      <c r="F266" s="578">
        <f>F202</f>
        <v>0</v>
      </c>
      <c r="G266" s="434"/>
      <c r="H266" s="415"/>
      <c r="I266" s="415"/>
      <c r="J266" s="415"/>
      <c r="K266" s="415"/>
      <c r="L266" s="415"/>
      <c r="M266" s="415"/>
    </row>
    <row r="267" spans="1:13" ht="12.75">
      <c r="A267" s="429" t="s">
        <v>32</v>
      </c>
      <c r="B267" s="430" t="s">
        <v>422</v>
      </c>
      <c r="C267" s="431"/>
      <c r="D267" s="432"/>
      <c r="E267" s="433"/>
      <c r="F267" s="578">
        <f>F244</f>
        <v>0</v>
      </c>
      <c r="G267" s="434"/>
      <c r="H267" s="415"/>
      <c r="I267" s="415"/>
      <c r="J267" s="415"/>
      <c r="K267" s="415"/>
      <c r="L267" s="415"/>
      <c r="M267" s="415"/>
    </row>
    <row r="268" spans="1:13" ht="12.75">
      <c r="A268" s="424" t="s">
        <v>33</v>
      </c>
      <c r="B268" s="425" t="s">
        <v>423</v>
      </c>
      <c r="C268" s="426"/>
      <c r="D268" s="427"/>
      <c r="E268" s="428"/>
      <c r="F268" s="577">
        <f>F258</f>
        <v>0</v>
      </c>
      <c r="G268" s="434"/>
      <c r="H268" s="415"/>
      <c r="I268" s="415"/>
      <c r="J268" s="415"/>
      <c r="K268" s="415"/>
      <c r="L268" s="415"/>
      <c r="M268" s="415"/>
    </row>
    <row r="269" spans="1:13" ht="12.75">
      <c r="A269" s="435"/>
      <c r="B269" s="436"/>
      <c r="C269" s="418"/>
      <c r="D269" s="422"/>
      <c r="E269" s="423"/>
      <c r="F269" s="579"/>
      <c r="G269" s="434"/>
      <c r="H269" s="415"/>
      <c r="I269" s="415"/>
      <c r="J269" s="415"/>
      <c r="K269" s="415"/>
      <c r="L269" s="415"/>
      <c r="M269" s="415"/>
    </row>
    <row r="270" spans="1:7" s="415" customFormat="1" ht="12.75">
      <c r="A270" s="437"/>
      <c r="B270" s="438" t="s">
        <v>179</v>
      </c>
      <c r="C270" s="333"/>
      <c r="D270" s="334"/>
      <c r="E270" s="439"/>
      <c r="F270" s="580">
        <f>SUM(F263:F268)</f>
        <v>0</v>
      </c>
      <c r="G270" s="434"/>
    </row>
    <row r="271" spans="1:7" s="415" customFormat="1" ht="12.75">
      <c r="A271" s="437"/>
      <c r="B271" s="334"/>
      <c r="C271" s="333"/>
      <c r="D271" s="334"/>
      <c r="E271" s="439"/>
      <c r="F271" s="579"/>
      <c r="G271" s="434"/>
    </row>
    <row r="272" spans="1:7" s="415" customFormat="1" ht="12">
      <c r="A272" s="437"/>
      <c r="B272" s="334"/>
      <c r="C272" s="333"/>
      <c r="D272" s="600" t="s">
        <v>283</v>
      </c>
      <c r="E272" s="601"/>
      <c r="F272" s="601"/>
      <c r="G272" s="434"/>
    </row>
    <row r="273" spans="1:7" s="415" customFormat="1" ht="12">
      <c r="A273" s="440"/>
      <c r="B273" s="441"/>
      <c r="C273" s="442"/>
      <c r="D273" s="442"/>
      <c r="E273" s="434"/>
      <c r="F273" s="581"/>
      <c r="G273" s="434"/>
    </row>
    <row r="274" spans="1:7" s="415" customFormat="1" ht="12">
      <c r="A274" s="440"/>
      <c r="B274" s="441"/>
      <c r="C274" s="442"/>
      <c r="D274" s="442"/>
      <c r="E274" s="434"/>
      <c r="F274" s="581"/>
      <c r="G274" s="434"/>
    </row>
    <row r="275" spans="1:7" s="415" customFormat="1" ht="12">
      <c r="A275" s="440"/>
      <c r="B275" s="441"/>
      <c r="C275" s="442"/>
      <c r="D275" s="442"/>
      <c r="E275" s="434"/>
      <c r="F275" s="581"/>
      <c r="G275" s="434"/>
    </row>
    <row r="276" spans="1:7" s="415" customFormat="1" ht="12">
      <c r="A276" s="440"/>
      <c r="C276" s="442"/>
      <c r="D276" s="442"/>
      <c r="E276" s="434"/>
      <c r="F276" s="581"/>
      <c r="G276" s="434"/>
    </row>
    <row r="277" spans="1:7" s="415" customFormat="1" ht="12">
      <c r="A277" s="259"/>
      <c r="B277" s="443"/>
      <c r="C277" s="261"/>
      <c r="D277" s="262"/>
      <c r="E277" s="269"/>
      <c r="F277" s="553"/>
      <c r="G277" s="434"/>
    </row>
    <row r="278" spans="1:7" s="415" customFormat="1" ht="12">
      <c r="A278" s="259"/>
      <c r="B278" s="443"/>
      <c r="C278" s="261"/>
      <c r="D278" s="262"/>
      <c r="E278" s="269"/>
      <c r="F278" s="553"/>
      <c r="G278" s="434"/>
    </row>
    <row r="279" spans="1:7" s="415" customFormat="1" ht="12">
      <c r="A279" s="440"/>
      <c r="B279" s="441"/>
      <c r="C279" s="444"/>
      <c r="D279" s="445"/>
      <c r="E279" s="434"/>
      <c r="F279" s="581"/>
      <c r="G279" s="434"/>
    </row>
    <row r="280" spans="1:7" s="415" customFormat="1" ht="12">
      <c r="A280" s="440"/>
      <c r="B280" s="441"/>
      <c r="C280" s="444"/>
      <c r="D280" s="445"/>
      <c r="E280" s="434"/>
      <c r="F280" s="581"/>
      <c r="G280" s="434"/>
    </row>
    <row r="281" spans="1:7" s="415" customFormat="1" ht="12">
      <c r="A281" s="440"/>
      <c r="B281" s="441"/>
      <c r="C281" s="444"/>
      <c r="D281" s="445"/>
      <c r="E281" s="434"/>
      <c r="F281" s="581"/>
      <c r="G281" s="434"/>
    </row>
    <row r="282" spans="1:7" s="415" customFormat="1" ht="12">
      <c r="A282" s="440"/>
      <c r="B282" s="441"/>
      <c r="C282" s="444"/>
      <c r="D282" s="445"/>
      <c r="E282" s="434"/>
      <c r="F282" s="581"/>
      <c r="G282" s="434"/>
    </row>
    <row r="283" spans="1:7" s="415" customFormat="1" ht="12">
      <c r="A283" s="440"/>
      <c r="B283" s="441"/>
      <c r="C283" s="444"/>
      <c r="D283" s="445"/>
      <c r="E283" s="434"/>
      <c r="F283" s="581"/>
      <c r="G283" s="434"/>
    </row>
    <row r="284" spans="1:7" s="415" customFormat="1" ht="12">
      <c r="A284" s="440"/>
      <c r="B284" s="441"/>
      <c r="C284" s="444"/>
      <c r="D284" s="445"/>
      <c r="E284" s="434"/>
      <c r="F284" s="581"/>
      <c r="G284" s="434"/>
    </row>
    <row r="285" spans="1:7" s="415" customFormat="1" ht="12">
      <c r="A285" s="440"/>
      <c r="B285" s="441"/>
      <c r="C285" s="444"/>
      <c r="D285" s="445"/>
      <c r="E285" s="434"/>
      <c r="F285" s="581"/>
      <c r="G285" s="434"/>
    </row>
    <row r="286" spans="1:7" s="415" customFormat="1" ht="12">
      <c r="A286" s="440"/>
      <c r="B286" s="441"/>
      <c r="C286" s="444"/>
      <c r="D286" s="445"/>
      <c r="E286" s="434"/>
      <c r="F286" s="581"/>
      <c r="G286" s="434"/>
    </row>
    <row r="287" spans="1:7" s="415" customFormat="1" ht="12">
      <c r="A287" s="440"/>
      <c r="B287" s="441"/>
      <c r="C287" s="444"/>
      <c r="D287" s="445"/>
      <c r="E287" s="434"/>
      <c r="F287" s="581"/>
      <c r="G287" s="434"/>
    </row>
    <row r="288" spans="1:7" s="415" customFormat="1" ht="12">
      <c r="A288" s="440"/>
      <c r="B288" s="441"/>
      <c r="C288" s="444"/>
      <c r="D288" s="445"/>
      <c r="E288" s="434"/>
      <c r="F288" s="581"/>
      <c r="G288" s="434"/>
    </row>
    <row r="289" spans="1:7" s="415" customFormat="1" ht="12">
      <c r="A289" s="440"/>
      <c r="B289" s="441"/>
      <c r="C289" s="444"/>
      <c r="D289" s="445"/>
      <c r="E289" s="434"/>
      <c r="F289" s="581"/>
      <c r="G289" s="434"/>
    </row>
    <row r="290" spans="1:7" s="415" customFormat="1" ht="12">
      <c r="A290" s="440"/>
      <c r="B290" s="441"/>
      <c r="C290" s="444"/>
      <c r="D290" s="445"/>
      <c r="E290" s="434"/>
      <c r="F290" s="581"/>
      <c r="G290" s="434"/>
    </row>
    <row r="291" spans="1:7" s="415" customFormat="1" ht="12">
      <c r="A291" s="440"/>
      <c r="B291" s="441"/>
      <c r="C291" s="444"/>
      <c r="D291" s="445"/>
      <c r="E291" s="434"/>
      <c r="F291" s="581"/>
      <c r="G291" s="434"/>
    </row>
    <row r="292" spans="1:7" s="415" customFormat="1" ht="12">
      <c r="A292" s="440"/>
      <c r="B292" s="441"/>
      <c r="C292" s="444"/>
      <c r="D292" s="445"/>
      <c r="E292" s="434"/>
      <c r="F292" s="581"/>
      <c r="G292" s="434"/>
    </row>
    <row r="293" spans="1:7" s="415" customFormat="1" ht="12">
      <c r="A293" s="440"/>
      <c r="B293" s="441"/>
      <c r="C293" s="444"/>
      <c r="D293" s="445"/>
      <c r="E293" s="434"/>
      <c r="F293" s="581"/>
      <c r="G293" s="434"/>
    </row>
    <row r="294" spans="1:7" s="415" customFormat="1" ht="12">
      <c r="A294" s="440"/>
      <c r="B294" s="441"/>
      <c r="C294" s="444"/>
      <c r="D294" s="445"/>
      <c r="E294" s="434"/>
      <c r="F294" s="581"/>
      <c r="G294" s="434"/>
    </row>
    <row r="295" spans="1:7" s="415" customFormat="1" ht="12">
      <c r="A295" s="440"/>
      <c r="C295" s="421"/>
      <c r="D295" s="334"/>
      <c r="E295" s="434"/>
      <c r="F295" s="581"/>
      <c r="G295" s="434"/>
    </row>
    <row r="296" spans="1:7" s="415" customFormat="1" ht="12">
      <c r="A296" s="342"/>
      <c r="B296" s="446"/>
      <c r="C296" s="343"/>
      <c r="D296" s="262"/>
      <c r="E296" s="269"/>
      <c r="F296" s="553"/>
      <c r="G296" s="265"/>
    </row>
    <row r="297" spans="1:7" s="415" customFormat="1" ht="12">
      <c r="A297" s="342"/>
      <c r="B297" s="446"/>
      <c r="C297" s="343"/>
      <c r="D297" s="262"/>
      <c r="E297" s="269"/>
      <c r="F297" s="553"/>
      <c r="G297" s="265"/>
    </row>
    <row r="298" spans="1:7" s="415" customFormat="1" ht="12">
      <c r="A298" s="342"/>
      <c r="B298" s="446"/>
      <c r="C298" s="343"/>
      <c r="D298" s="262"/>
      <c r="E298" s="269"/>
      <c r="F298" s="553"/>
      <c r="G298" s="265"/>
    </row>
    <row r="299" spans="1:7" s="415" customFormat="1" ht="12">
      <c r="A299" s="342"/>
      <c r="B299" s="446"/>
      <c r="C299" s="343"/>
      <c r="D299" s="262"/>
      <c r="E299" s="269"/>
      <c r="F299" s="553"/>
      <c r="G299" s="265"/>
    </row>
    <row r="300" spans="2:4" ht="12">
      <c r="B300" s="447"/>
      <c r="C300" s="345"/>
      <c r="D300" s="261"/>
    </row>
    <row r="301" spans="2:4" ht="12">
      <c r="B301" s="447"/>
      <c r="C301" s="345"/>
      <c r="D301" s="261"/>
    </row>
    <row r="302" spans="2:4" ht="12">
      <c r="B302" s="447"/>
      <c r="C302" s="345"/>
      <c r="D302" s="261"/>
    </row>
    <row r="303" spans="2:4" ht="12">
      <c r="B303" s="447"/>
      <c r="C303" s="345"/>
      <c r="D303" s="261"/>
    </row>
    <row r="304" spans="2:4" ht="12">
      <c r="B304" s="447"/>
      <c r="C304" s="345"/>
      <c r="D304" s="261"/>
    </row>
    <row r="305" spans="2:4" ht="12">
      <c r="B305" s="447"/>
      <c r="C305" s="345"/>
      <c r="D305" s="261"/>
    </row>
    <row r="306" spans="2:3" ht="12.75">
      <c r="B306" s="309"/>
      <c r="C306" s="330"/>
    </row>
    <row r="307" spans="2:7" ht="12.75">
      <c r="B307" s="302"/>
      <c r="C307" s="268"/>
      <c r="G307" s="329"/>
    </row>
    <row r="308" ht="12">
      <c r="B308" s="260"/>
    </row>
    <row r="309" spans="2:3" ht="12">
      <c r="B309" s="407"/>
      <c r="C309" s="408"/>
    </row>
    <row r="310" spans="1:3" ht="12">
      <c r="A310" s="356"/>
      <c r="B310" s="410"/>
      <c r="C310" s="408"/>
    </row>
    <row r="311" spans="2:7" ht="12.75">
      <c r="B311" s="302"/>
      <c r="C311" s="268"/>
      <c r="G311" s="329"/>
    </row>
    <row r="312" spans="2:3" ht="12">
      <c r="B312" s="407"/>
      <c r="C312" s="408"/>
    </row>
    <row r="313" spans="1:3" ht="12">
      <c r="A313" s="356"/>
      <c r="B313" s="410"/>
      <c r="C313" s="408"/>
    </row>
    <row r="314" spans="2:7" ht="12.75">
      <c r="B314" s="302"/>
      <c r="C314" s="268"/>
      <c r="G314" s="329"/>
    </row>
    <row r="315" spans="2:3" ht="12">
      <c r="B315" s="407"/>
      <c r="C315" s="408"/>
    </row>
    <row r="316" spans="1:3" ht="12">
      <c r="A316" s="356"/>
      <c r="B316" s="410"/>
      <c r="C316" s="408"/>
    </row>
    <row r="317" spans="1:3" ht="12">
      <c r="A317" s="356"/>
      <c r="B317" s="410"/>
      <c r="C317" s="408"/>
    </row>
    <row r="318" spans="2:7" ht="12.75">
      <c r="B318" s="302"/>
      <c r="C318" s="268"/>
      <c r="G318" s="329"/>
    </row>
    <row r="319" spans="1:7" s="415" customFormat="1" ht="12">
      <c r="A319" s="259"/>
      <c r="B319" s="443"/>
      <c r="C319" s="261"/>
      <c r="D319" s="262"/>
      <c r="E319" s="269"/>
      <c r="F319" s="553"/>
      <c r="G319" s="265"/>
    </row>
    <row r="320" spans="1:7" s="415" customFormat="1" ht="12">
      <c r="A320" s="259"/>
      <c r="B320" s="443"/>
      <c r="C320" s="261"/>
      <c r="D320" s="262"/>
      <c r="E320" s="269"/>
      <c r="F320" s="553"/>
      <c r="G320" s="265"/>
    </row>
    <row r="321" spans="1:7" s="415" customFormat="1" ht="12">
      <c r="A321" s="259"/>
      <c r="B321" s="443"/>
      <c r="C321" s="261"/>
      <c r="D321" s="262"/>
      <c r="E321" s="269"/>
      <c r="F321" s="553"/>
      <c r="G321" s="265"/>
    </row>
    <row r="322" spans="1:7" s="415" customFormat="1" ht="12">
      <c r="A322" s="259"/>
      <c r="B322" s="443"/>
      <c r="C322" s="261"/>
      <c r="D322" s="262"/>
      <c r="E322" s="269"/>
      <c r="F322" s="553"/>
      <c r="G322" s="265"/>
    </row>
    <row r="323" spans="1:7" s="415" customFormat="1" ht="12">
      <c r="A323" s="259"/>
      <c r="B323" s="443"/>
      <c r="C323" s="261"/>
      <c r="D323" s="262"/>
      <c r="E323" s="269"/>
      <c r="F323" s="553"/>
      <c r="G323" s="265"/>
    </row>
    <row r="324" spans="1:7" s="415" customFormat="1" ht="12">
      <c r="A324" s="259"/>
      <c r="B324" s="443"/>
      <c r="C324" s="261"/>
      <c r="D324" s="262"/>
      <c r="E324" s="269"/>
      <c r="F324" s="553"/>
      <c r="G324" s="265"/>
    </row>
    <row r="325" spans="1:7" s="415" customFormat="1" ht="12">
      <c r="A325" s="259"/>
      <c r="B325" s="443"/>
      <c r="C325" s="261"/>
      <c r="D325" s="262"/>
      <c r="E325" s="269"/>
      <c r="F325" s="553"/>
      <c r="G325" s="265"/>
    </row>
    <row r="326" spans="1:7" s="415" customFormat="1" ht="12">
      <c r="A326" s="259"/>
      <c r="B326" s="443"/>
      <c r="C326" s="261"/>
      <c r="D326" s="262"/>
      <c r="E326" s="269"/>
      <c r="F326" s="553"/>
      <c r="G326" s="265"/>
    </row>
    <row r="327" spans="1:7" s="415" customFormat="1" ht="12">
      <c r="A327" s="259"/>
      <c r="B327" s="443"/>
      <c r="C327" s="261"/>
      <c r="D327" s="262"/>
      <c r="E327" s="269"/>
      <c r="F327" s="553"/>
      <c r="G327" s="265"/>
    </row>
    <row r="328" spans="1:7" s="415" customFormat="1" ht="12">
      <c r="A328" s="259"/>
      <c r="B328" s="443"/>
      <c r="C328" s="261"/>
      <c r="D328" s="262"/>
      <c r="E328" s="269"/>
      <c r="F328" s="553"/>
      <c r="G328" s="265"/>
    </row>
    <row r="329" spans="1:7" s="415" customFormat="1" ht="12">
      <c r="A329" s="259"/>
      <c r="B329" s="443"/>
      <c r="C329" s="261"/>
      <c r="D329" s="262"/>
      <c r="E329" s="269"/>
      <c r="F329" s="553"/>
      <c r="G329" s="265"/>
    </row>
    <row r="330" spans="1:7" s="415" customFormat="1" ht="12">
      <c r="A330" s="259"/>
      <c r="B330" s="443"/>
      <c r="C330" s="261"/>
      <c r="D330" s="262"/>
      <c r="E330" s="269"/>
      <c r="F330" s="553"/>
      <c r="G330" s="265"/>
    </row>
    <row r="331" spans="1:7" s="415" customFormat="1" ht="12">
      <c r="A331" s="259"/>
      <c r="B331" s="443"/>
      <c r="C331" s="261"/>
      <c r="D331" s="262"/>
      <c r="E331" s="269"/>
      <c r="F331" s="553"/>
      <c r="G331" s="265"/>
    </row>
    <row r="332" spans="1:7" s="415" customFormat="1" ht="12">
      <c r="A332" s="259"/>
      <c r="B332" s="443"/>
      <c r="C332" s="261"/>
      <c r="D332" s="262"/>
      <c r="E332" s="269"/>
      <c r="F332" s="553"/>
      <c r="G332" s="265"/>
    </row>
    <row r="333" spans="1:7" s="415" customFormat="1" ht="12">
      <c r="A333" s="259"/>
      <c r="B333" s="443"/>
      <c r="C333" s="261"/>
      <c r="D333" s="262"/>
      <c r="E333" s="269"/>
      <c r="F333" s="553"/>
      <c r="G333" s="265"/>
    </row>
    <row r="334" spans="1:8" s="258" customFormat="1" ht="12.75">
      <c r="A334" s="259"/>
      <c r="B334" s="443"/>
      <c r="C334" s="261"/>
      <c r="D334" s="262"/>
      <c r="E334" s="269"/>
      <c r="F334" s="553"/>
      <c r="G334" s="265"/>
      <c r="H334" s="448"/>
    </row>
    <row r="335" spans="1:7" s="415" customFormat="1" ht="12">
      <c r="A335" s="259"/>
      <c r="B335" s="443"/>
      <c r="C335" s="261"/>
      <c r="D335" s="262"/>
      <c r="E335" s="269"/>
      <c r="F335" s="553"/>
      <c r="G335" s="265"/>
    </row>
    <row r="339" spans="1:3" ht="12">
      <c r="A339" s="356"/>
      <c r="B339" s="410"/>
      <c r="C339" s="408"/>
    </row>
    <row r="340" spans="2:7" ht="12.75">
      <c r="B340" s="302"/>
      <c r="C340" s="268"/>
      <c r="G340" s="329"/>
    </row>
    <row r="341" spans="2:3" ht="12">
      <c r="B341" s="407"/>
      <c r="C341" s="408"/>
    </row>
    <row r="342" spans="1:3" ht="12">
      <c r="A342" s="356"/>
      <c r="B342" s="410"/>
      <c r="C342" s="408"/>
    </row>
    <row r="343" spans="2:7" ht="12.75">
      <c r="B343" s="302"/>
      <c r="C343" s="268"/>
      <c r="G343" s="329"/>
    </row>
    <row r="344" spans="2:3" ht="12">
      <c r="B344" s="407"/>
      <c r="C344" s="408"/>
    </row>
    <row r="345" spans="1:3" ht="12">
      <c r="A345" s="356"/>
      <c r="B345" s="410"/>
      <c r="C345" s="408"/>
    </row>
    <row r="346" spans="1:3" ht="12">
      <c r="A346" s="356"/>
      <c r="B346" s="410"/>
      <c r="C346" s="408"/>
    </row>
    <row r="347" spans="2:7" ht="12.75">
      <c r="B347" s="302"/>
      <c r="C347" s="268"/>
      <c r="G347" s="329"/>
    </row>
    <row r="348" spans="1:7" s="415" customFormat="1" ht="12">
      <c r="A348" s="259"/>
      <c r="B348" s="443"/>
      <c r="C348" s="261"/>
      <c r="D348" s="262"/>
      <c r="E348" s="269"/>
      <c r="F348" s="553"/>
      <c r="G348" s="265"/>
    </row>
    <row r="349" spans="1:7" s="415" customFormat="1" ht="12">
      <c r="A349" s="259"/>
      <c r="B349" s="443"/>
      <c r="C349" s="261"/>
      <c r="D349" s="262"/>
      <c r="E349" s="269"/>
      <c r="F349" s="553"/>
      <c r="G349" s="265"/>
    </row>
    <row r="350" spans="1:7" s="415" customFormat="1" ht="12">
      <c r="A350" s="259"/>
      <c r="B350" s="443"/>
      <c r="C350" s="261"/>
      <c r="D350" s="262"/>
      <c r="E350" s="269"/>
      <c r="F350" s="553"/>
      <c r="G350" s="265"/>
    </row>
    <row r="351" spans="1:7" s="415" customFormat="1" ht="12">
      <c r="A351" s="259"/>
      <c r="B351" s="443"/>
      <c r="C351" s="261"/>
      <c r="D351" s="262"/>
      <c r="E351" s="269"/>
      <c r="F351" s="553"/>
      <c r="G351" s="265"/>
    </row>
    <row r="352" spans="1:7" s="415" customFormat="1" ht="12">
      <c r="A352" s="259"/>
      <c r="B352" s="443"/>
      <c r="C352" s="261"/>
      <c r="D352" s="262"/>
      <c r="E352" s="269"/>
      <c r="F352" s="553"/>
      <c r="G352" s="265"/>
    </row>
    <row r="353" spans="1:7" s="415" customFormat="1" ht="12">
      <c r="A353" s="259"/>
      <c r="B353" s="443"/>
      <c r="C353" s="261"/>
      <c r="D353" s="262"/>
      <c r="E353" s="269"/>
      <c r="F353" s="553"/>
      <c r="G353" s="265"/>
    </row>
    <row r="354" spans="1:7" s="415" customFormat="1" ht="12">
      <c r="A354" s="259"/>
      <c r="B354" s="443"/>
      <c r="C354" s="261"/>
      <c r="D354" s="262"/>
      <c r="E354" s="269"/>
      <c r="F354" s="553"/>
      <c r="G354" s="265"/>
    </row>
    <row r="355" spans="1:7" s="415" customFormat="1" ht="12">
      <c r="A355" s="259"/>
      <c r="B355" s="443"/>
      <c r="C355" s="261"/>
      <c r="D355" s="262"/>
      <c r="E355" s="269"/>
      <c r="F355" s="553"/>
      <c r="G355" s="265"/>
    </row>
    <row r="356" spans="1:8" s="258" customFormat="1" ht="12.75">
      <c r="A356" s="259"/>
      <c r="B356" s="443"/>
      <c r="C356" s="261"/>
      <c r="D356" s="262"/>
      <c r="E356" s="269"/>
      <c r="F356" s="553"/>
      <c r="G356" s="265"/>
      <c r="H356" s="448"/>
    </row>
    <row r="357" spans="1:7" s="415" customFormat="1" ht="12">
      <c r="A357" s="259"/>
      <c r="B357" s="443"/>
      <c r="C357" s="261"/>
      <c r="D357" s="262"/>
      <c r="E357" s="269"/>
      <c r="F357" s="553"/>
      <c r="G357" s="265"/>
    </row>
  </sheetData>
  <sheetProtection password="E19D" sheet="1" formatCells="0" formatColumns="0" formatRows="0"/>
  <mergeCells count="8">
    <mergeCell ref="A17:E17"/>
    <mergeCell ref="A33:E33"/>
    <mergeCell ref="D272:F272"/>
    <mergeCell ref="A177:E177"/>
    <mergeCell ref="A202:E202"/>
    <mergeCell ref="B244:E244"/>
    <mergeCell ref="B246:E246"/>
    <mergeCell ref="B258:E258"/>
  </mergeCells>
  <printOptions/>
  <pageMargins left="0.984251968503937" right="0.3937007874015748" top="0.7874015748031497" bottom="0.5905511811023623" header="0.31496062992125984" footer="0.3937007874015748"/>
  <pageSetup firstPageNumber="28" useFirstPageNumber="1" horizontalDpi="600" verticalDpi="600" orientation="portrait" paperSize="9" scale="90" r:id="rId1"/>
  <headerFooter>
    <oddHeader>&amp;C&amp;"-,Bold"C) SEMAFORIZACIJA RASKRIŽJA</oddHeader>
    <oddFooter>&amp;L&amp;"-,Regular"&amp;9Troškovnik -Rekonstrukcija raskrižja Ul. Vlatka Mačeka i Šestanskog prolaza i raskrižja Ul. Put Kotlara i Braće Mislava i Janka Perice&amp;R&amp;"-,Regular"&amp;9&amp;P</oddFooter>
  </headerFooter>
  <rowBreaks count="10" manualBreakCount="10">
    <brk id="17" max="5" man="1"/>
    <brk id="33" max="5" man="1"/>
    <brk id="67" max="5" man="1"/>
    <brk id="127" max="5" man="1"/>
    <brk id="147" max="5" man="1"/>
    <brk id="177" max="5" man="1"/>
    <brk id="203" max="5" man="1"/>
    <brk id="239" max="5" man="1"/>
    <brk id="245" max="5" man="1"/>
    <brk id="259" max="5" man="1"/>
  </rowBreaks>
</worksheet>
</file>

<file path=xl/worksheets/sheet6.xml><?xml version="1.0" encoding="utf-8"?>
<worksheet xmlns="http://schemas.openxmlformats.org/spreadsheetml/2006/main" xmlns:r="http://schemas.openxmlformats.org/officeDocument/2006/relationships">
  <dimension ref="A1:M139"/>
  <sheetViews>
    <sheetView view="pageBreakPreview" zoomScale="110" zoomScaleNormal="105" zoomScaleSheetLayoutView="110" workbookViewId="0" topLeftCell="A1">
      <selection activeCell="E7" sqref="E7"/>
    </sheetView>
  </sheetViews>
  <sheetFormatPr defaultColWidth="9.140625" defaultRowHeight="12.75"/>
  <cols>
    <col min="1" max="1" width="5.28125" style="223" bestFit="1" customWidth="1"/>
    <col min="2" max="2" width="46.140625" style="129" customWidth="1"/>
    <col min="3" max="3" width="7.8515625" style="224" customWidth="1"/>
    <col min="4" max="4" width="8.140625" style="116" customWidth="1"/>
    <col min="5" max="5" width="11.140625" style="118" bestFit="1" customWidth="1"/>
    <col min="6" max="6" width="14.28125" style="505" customWidth="1"/>
    <col min="7" max="7" width="10.00390625" style="119" bestFit="1" customWidth="1"/>
    <col min="8" max="9" width="9.140625" style="119" customWidth="1"/>
    <col min="10" max="10" width="35.57421875" style="119" customWidth="1"/>
    <col min="11" max="16384" width="9.140625" style="119" customWidth="1"/>
  </cols>
  <sheetData>
    <row r="1" spans="1:6" s="105" customFormat="1" ht="24">
      <c r="A1" s="101"/>
      <c r="B1" s="102" t="s">
        <v>301</v>
      </c>
      <c r="C1" s="103" t="s">
        <v>16</v>
      </c>
      <c r="D1" s="103" t="s">
        <v>17</v>
      </c>
      <c r="E1" s="104" t="s">
        <v>35</v>
      </c>
      <c r="F1" s="496" t="s">
        <v>36</v>
      </c>
    </row>
    <row r="2" spans="1:6" s="105" customFormat="1" ht="12">
      <c r="A2" s="106">
        <v>1</v>
      </c>
      <c r="B2" s="107" t="s">
        <v>18</v>
      </c>
      <c r="C2" s="108"/>
      <c r="D2" s="108"/>
      <c r="E2" s="109"/>
      <c r="F2" s="497"/>
    </row>
    <row r="3" spans="1:6" s="105" customFormat="1" ht="12">
      <c r="A3" s="101"/>
      <c r="B3" s="110"/>
      <c r="C3" s="111"/>
      <c r="D3" s="112"/>
      <c r="E3" s="113"/>
      <c r="F3" s="498"/>
    </row>
    <row r="4" spans="1:6" ht="48.75">
      <c r="A4" s="114" t="s">
        <v>67</v>
      </c>
      <c r="B4" s="115" t="s">
        <v>115</v>
      </c>
      <c r="C4" s="125"/>
      <c r="E4" s="117"/>
      <c r="F4" s="499"/>
    </row>
    <row r="5" spans="1:6" s="123" customFormat="1" ht="12">
      <c r="A5" s="114"/>
      <c r="B5" s="127" t="s">
        <v>43</v>
      </c>
      <c r="C5" s="121" t="s">
        <v>39</v>
      </c>
      <c r="D5" s="122">
        <v>100</v>
      </c>
      <c r="E5" s="465"/>
      <c r="F5" s="500">
        <f>D5*E5</f>
        <v>0</v>
      </c>
    </row>
    <row r="6" spans="1:6" s="123" customFormat="1" ht="12">
      <c r="A6" s="114"/>
      <c r="B6" s="129"/>
      <c r="C6" s="125"/>
      <c r="D6" s="126"/>
      <c r="E6" s="117"/>
      <c r="F6" s="499"/>
    </row>
    <row r="7" spans="1:6" ht="111">
      <c r="A7" s="114" t="s">
        <v>68</v>
      </c>
      <c r="B7" s="131" t="s">
        <v>496</v>
      </c>
      <c r="C7" s="125"/>
      <c r="E7" s="117"/>
      <c r="F7" s="499"/>
    </row>
    <row r="8" spans="1:6" s="123" customFormat="1" ht="12">
      <c r="A8" s="114"/>
      <c r="B8" s="127" t="s">
        <v>75</v>
      </c>
      <c r="C8" s="121" t="s">
        <v>39</v>
      </c>
      <c r="D8" s="122">
        <v>100</v>
      </c>
      <c r="E8" s="465"/>
      <c r="F8" s="500">
        <f>D8*E8</f>
        <v>0</v>
      </c>
    </row>
    <row r="9" spans="1:6" s="123" customFormat="1" ht="24">
      <c r="A9" s="114"/>
      <c r="B9" s="127" t="s">
        <v>76</v>
      </c>
      <c r="C9" s="121" t="s">
        <v>38</v>
      </c>
      <c r="D9" s="122">
        <v>150</v>
      </c>
      <c r="E9" s="465"/>
      <c r="F9" s="500">
        <f>D9*E9</f>
        <v>0</v>
      </c>
    </row>
    <row r="10" spans="1:6" s="123" customFormat="1" ht="24">
      <c r="A10" s="114"/>
      <c r="B10" s="127" t="s">
        <v>137</v>
      </c>
      <c r="C10" s="121" t="s">
        <v>38</v>
      </c>
      <c r="D10" s="122">
        <v>200</v>
      </c>
      <c r="E10" s="465"/>
      <c r="F10" s="500">
        <f>D10*E10</f>
        <v>0</v>
      </c>
    </row>
    <row r="11" spans="1:6" s="123" customFormat="1" ht="36.75">
      <c r="A11" s="114"/>
      <c r="B11" s="127" t="s">
        <v>497</v>
      </c>
      <c r="C11" s="121" t="s">
        <v>38</v>
      </c>
      <c r="D11" s="122">
        <v>700</v>
      </c>
      <c r="E11" s="465"/>
      <c r="F11" s="500">
        <f>D11*E11</f>
        <v>0</v>
      </c>
    </row>
    <row r="12" spans="1:6" s="123" customFormat="1" ht="12">
      <c r="A12" s="114"/>
      <c r="B12" s="136"/>
      <c r="C12" s="125"/>
      <c r="D12" s="126"/>
      <c r="E12" s="117"/>
      <c r="F12" s="499"/>
    </row>
    <row r="13" spans="1:6" ht="73.5">
      <c r="A13" s="114" t="s">
        <v>69</v>
      </c>
      <c r="B13" s="131" t="s">
        <v>507</v>
      </c>
      <c r="C13" s="481"/>
      <c r="E13" s="117"/>
      <c r="F13" s="499"/>
    </row>
    <row r="14" spans="1:6" s="123" customFormat="1" ht="12">
      <c r="A14" s="114"/>
      <c r="B14" s="127" t="s">
        <v>495</v>
      </c>
      <c r="C14" s="102" t="s">
        <v>38</v>
      </c>
      <c r="D14" s="122">
        <v>5300</v>
      </c>
      <c r="E14" s="465"/>
      <c r="F14" s="500">
        <f>D14*E14</f>
        <v>0</v>
      </c>
    </row>
    <row r="15" spans="1:6" s="123" customFormat="1" ht="12">
      <c r="A15" s="114"/>
      <c r="B15" s="124"/>
      <c r="C15" s="125"/>
      <c r="D15" s="148"/>
      <c r="E15" s="117"/>
      <c r="F15" s="499"/>
    </row>
    <row r="16" spans="1:6" ht="73.5">
      <c r="A16" s="114" t="s">
        <v>70</v>
      </c>
      <c r="B16" s="115" t="s">
        <v>108</v>
      </c>
      <c r="C16" s="111"/>
      <c r="E16" s="117"/>
      <c r="F16" s="499"/>
    </row>
    <row r="17" spans="1:6" s="123" customFormat="1" ht="12">
      <c r="A17" s="114"/>
      <c r="B17" s="127" t="s">
        <v>117</v>
      </c>
      <c r="C17" s="121" t="s">
        <v>15</v>
      </c>
      <c r="D17" s="128">
        <v>1</v>
      </c>
      <c r="E17" s="465"/>
      <c r="F17" s="500">
        <f>D17*E17</f>
        <v>0</v>
      </c>
    </row>
    <row r="18" spans="1:6" ht="12">
      <c r="A18" s="114"/>
      <c r="B18" s="149"/>
      <c r="C18" s="111"/>
      <c r="E18" s="117"/>
      <c r="F18" s="499"/>
    </row>
    <row r="19" spans="1:6" ht="86.25">
      <c r="A19" s="114" t="s">
        <v>72</v>
      </c>
      <c r="B19" s="150" t="s">
        <v>109</v>
      </c>
      <c r="C19" s="125"/>
      <c r="D19" s="126"/>
      <c r="E19" s="117"/>
      <c r="F19" s="499"/>
    </row>
    <row r="20" spans="1:6" s="123" customFormat="1" ht="12">
      <c r="A20" s="114"/>
      <c r="B20" s="127" t="s">
        <v>117</v>
      </c>
      <c r="C20" s="121" t="s">
        <v>15</v>
      </c>
      <c r="D20" s="128">
        <v>1</v>
      </c>
      <c r="E20" s="465"/>
      <c r="F20" s="500">
        <f>D20*E20</f>
        <v>0</v>
      </c>
    </row>
    <row r="21" spans="1:6" s="123" customFormat="1" ht="12.75" thickBot="1">
      <c r="A21" s="114"/>
      <c r="B21" s="124"/>
      <c r="C21" s="125"/>
      <c r="D21" s="148"/>
      <c r="E21" s="117"/>
      <c r="F21" s="499"/>
    </row>
    <row r="22" spans="1:6" s="105" customFormat="1" ht="12.75" thickBot="1">
      <c r="A22" s="153">
        <v>1</v>
      </c>
      <c r="B22" s="154" t="s">
        <v>14</v>
      </c>
      <c r="C22" s="111"/>
      <c r="D22" s="112"/>
      <c r="E22" s="155"/>
      <c r="F22" s="504">
        <f>SUM(F4:F21)</f>
        <v>0</v>
      </c>
    </row>
    <row r="23" spans="1:7" ht="12">
      <c r="A23" s="114"/>
      <c r="B23" s="151"/>
      <c r="C23" s="156"/>
      <c r="D23" s="112"/>
      <c r="E23" s="117"/>
      <c r="F23" s="499"/>
      <c r="G23" s="157"/>
    </row>
    <row r="24" spans="1:5" ht="12">
      <c r="A24" s="106">
        <v>2</v>
      </c>
      <c r="B24" s="158" t="s">
        <v>19</v>
      </c>
      <c r="C24" s="119"/>
      <c r="D24" s="119"/>
      <c r="E24" s="119"/>
    </row>
    <row r="25" spans="1:6" ht="12">
      <c r="A25" s="101"/>
      <c r="B25" s="110"/>
      <c r="C25" s="111"/>
      <c r="D25" s="112"/>
      <c r="E25" s="113"/>
      <c r="F25" s="498"/>
    </row>
    <row r="26" spans="1:6" ht="184.5">
      <c r="A26" s="114" t="s">
        <v>81</v>
      </c>
      <c r="B26" s="131" t="s">
        <v>498</v>
      </c>
      <c r="C26" s="111"/>
      <c r="E26" s="117"/>
      <c r="F26" s="499"/>
    </row>
    <row r="27" spans="1:6" s="123" customFormat="1" ht="12">
      <c r="A27" s="114"/>
      <c r="B27" s="127" t="s">
        <v>41</v>
      </c>
      <c r="C27" s="121" t="s">
        <v>40</v>
      </c>
      <c r="D27" s="159">
        <v>50</v>
      </c>
      <c r="E27" s="465"/>
      <c r="F27" s="506">
        <f>D27*E27</f>
        <v>0</v>
      </c>
    </row>
    <row r="28" spans="1:6" s="123" customFormat="1" ht="12">
      <c r="A28" s="114"/>
      <c r="B28" s="124"/>
      <c r="C28" s="125"/>
      <c r="D28" s="126"/>
      <c r="E28" s="117"/>
      <c r="F28" s="499"/>
    </row>
    <row r="29" spans="1:6" ht="135">
      <c r="A29" s="114" t="s">
        <v>82</v>
      </c>
      <c r="B29" s="115" t="s">
        <v>300</v>
      </c>
      <c r="C29" s="119"/>
      <c r="E29" s="117"/>
      <c r="F29" s="499"/>
    </row>
    <row r="30" spans="1:6" s="123" customFormat="1" ht="12">
      <c r="A30" s="132"/>
      <c r="B30" s="127" t="s">
        <v>41</v>
      </c>
      <c r="C30" s="121" t="s">
        <v>40</v>
      </c>
      <c r="D30" s="122">
        <v>40</v>
      </c>
      <c r="E30" s="465"/>
      <c r="F30" s="500">
        <f>D30*E30</f>
        <v>0</v>
      </c>
    </row>
    <row r="31" spans="1:6" s="123" customFormat="1" ht="12.75" thickBot="1">
      <c r="A31" s="132"/>
      <c r="B31" s="124"/>
      <c r="C31" s="125"/>
      <c r="D31" s="126"/>
      <c r="E31" s="117"/>
      <c r="F31" s="499"/>
    </row>
    <row r="32" spans="1:6" s="105" customFormat="1" ht="12.75" thickBot="1">
      <c r="A32" s="153">
        <v>2</v>
      </c>
      <c r="B32" s="154" t="s">
        <v>12</v>
      </c>
      <c r="C32" s="111"/>
      <c r="D32" s="112"/>
      <c r="E32" s="155"/>
      <c r="F32" s="504">
        <f>SUM(F26:F31)</f>
        <v>0</v>
      </c>
    </row>
    <row r="33" spans="1:6" s="105" customFormat="1" ht="12">
      <c r="A33" s="101"/>
      <c r="B33" s="110"/>
      <c r="C33" s="111"/>
      <c r="D33" s="112"/>
      <c r="E33" s="155"/>
      <c r="F33" s="512"/>
    </row>
    <row r="34" spans="1:5" ht="12">
      <c r="A34" s="106">
        <v>3</v>
      </c>
      <c r="B34" s="158" t="s">
        <v>64</v>
      </c>
      <c r="C34" s="119"/>
      <c r="D34" s="119"/>
      <c r="E34" s="119"/>
    </row>
    <row r="35" spans="1:6" ht="12">
      <c r="A35" s="101"/>
      <c r="B35" s="110"/>
      <c r="C35" s="111"/>
      <c r="D35" s="112"/>
      <c r="E35" s="113"/>
      <c r="F35" s="498"/>
    </row>
    <row r="36" spans="1:6" ht="141.75" customHeight="1">
      <c r="A36" s="114" t="s">
        <v>87</v>
      </c>
      <c r="B36" s="131" t="s">
        <v>122</v>
      </c>
      <c r="C36" s="111"/>
      <c r="E36" s="117"/>
      <c r="F36" s="499"/>
    </row>
    <row r="37" spans="1:6" s="123" customFormat="1" ht="12">
      <c r="A37" s="101"/>
      <c r="B37" s="127" t="s">
        <v>43</v>
      </c>
      <c r="C37" s="121" t="s">
        <v>39</v>
      </c>
      <c r="D37" s="122">
        <v>150</v>
      </c>
      <c r="E37" s="465"/>
      <c r="F37" s="500">
        <f>D37*E37</f>
        <v>0</v>
      </c>
    </row>
    <row r="38" spans="1:6" ht="12">
      <c r="A38" s="101"/>
      <c r="B38" s="110"/>
      <c r="C38" s="111"/>
      <c r="D38" s="112"/>
      <c r="E38" s="155"/>
      <c r="F38" s="499"/>
    </row>
    <row r="39" spans="1:6" ht="135">
      <c r="A39" s="114" t="s">
        <v>88</v>
      </c>
      <c r="B39" s="131" t="s">
        <v>123</v>
      </c>
      <c r="C39" s="111"/>
      <c r="E39" s="117"/>
      <c r="F39" s="499"/>
    </row>
    <row r="40" spans="1:6" s="123" customFormat="1" ht="12">
      <c r="A40" s="101"/>
      <c r="B40" s="127" t="s">
        <v>43</v>
      </c>
      <c r="C40" s="121" t="s">
        <v>39</v>
      </c>
      <c r="D40" s="122">
        <v>50</v>
      </c>
      <c r="E40" s="465"/>
      <c r="F40" s="500">
        <f>D40*E40</f>
        <v>0</v>
      </c>
    </row>
    <row r="41" spans="1:6" s="123" customFormat="1" ht="12">
      <c r="A41" s="101"/>
      <c r="B41" s="124"/>
      <c r="C41" s="125"/>
      <c r="D41" s="126"/>
      <c r="E41" s="117"/>
      <c r="F41" s="499"/>
    </row>
    <row r="42" spans="1:13" s="143" customFormat="1" ht="197.25">
      <c r="A42" s="138" t="s">
        <v>89</v>
      </c>
      <c r="B42" s="185" t="s">
        <v>499</v>
      </c>
      <c r="C42" s="186"/>
      <c r="D42" s="187"/>
      <c r="E42" s="142"/>
      <c r="F42" s="502"/>
      <c r="G42" s="141"/>
      <c r="H42" s="141"/>
      <c r="I42" s="141"/>
      <c r="J42" s="141"/>
      <c r="K42" s="141"/>
      <c r="L42" s="141"/>
      <c r="M42" s="141"/>
    </row>
    <row r="43" spans="1:6" ht="12">
      <c r="A43" s="485"/>
      <c r="B43" s="185" t="s">
        <v>500</v>
      </c>
      <c r="C43" s="188" t="s">
        <v>40</v>
      </c>
      <c r="D43" s="189">
        <v>15</v>
      </c>
      <c r="E43" s="469"/>
      <c r="F43" s="513">
        <f>E43*D43</f>
        <v>0</v>
      </c>
    </row>
    <row r="44" spans="1:13" s="147" customFormat="1" ht="24">
      <c r="A44" s="138"/>
      <c r="B44" s="185" t="s">
        <v>488</v>
      </c>
      <c r="C44" s="188" t="s">
        <v>44</v>
      </c>
      <c r="D44" s="189">
        <v>750</v>
      </c>
      <c r="E44" s="469"/>
      <c r="F44" s="503">
        <f>E44*D44</f>
        <v>0</v>
      </c>
      <c r="G44" s="486"/>
      <c r="H44" s="486"/>
      <c r="I44" s="486"/>
      <c r="J44" s="486"/>
      <c r="K44" s="486"/>
      <c r="L44" s="486"/>
      <c r="M44" s="486"/>
    </row>
    <row r="45" spans="1:6" s="123" customFormat="1" ht="12">
      <c r="A45" s="101"/>
      <c r="B45" s="124"/>
      <c r="C45" s="125"/>
      <c r="D45" s="126"/>
      <c r="E45" s="117"/>
      <c r="F45" s="499"/>
    </row>
    <row r="46" spans="1:13" s="143" customFormat="1" ht="73.5">
      <c r="A46" s="138" t="s">
        <v>152</v>
      </c>
      <c r="B46" s="185" t="s">
        <v>502</v>
      </c>
      <c r="C46" s="186"/>
      <c r="D46" s="187"/>
      <c r="E46" s="142"/>
      <c r="F46" s="502"/>
      <c r="G46" s="141"/>
      <c r="H46" s="141"/>
      <c r="I46" s="141"/>
      <c r="J46" s="141"/>
      <c r="K46" s="141"/>
      <c r="L46" s="141"/>
      <c r="M46" s="141"/>
    </row>
    <row r="47" spans="1:6" ht="12">
      <c r="A47" s="485"/>
      <c r="B47" s="185" t="s">
        <v>501</v>
      </c>
      <c r="C47" s="188" t="s">
        <v>40</v>
      </c>
      <c r="D47" s="189">
        <v>1.3</v>
      </c>
      <c r="E47" s="469"/>
      <c r="F47" s="513">
        <f>E47*D47</f>
        <v>0</v>
      </c>
    </row>
    <row r="48" spans="1:13" s="147" customFormat="1" ht="24">
      <c r="A48" s="138"/>
      <c r="B48" s="185" t="s">
        <v>488</v>
      </c>
      <c r="C48" s="188" t="s">
        <v>44</v>
      </c>
      <c r="D48" s="189">
        <v>65</v>
      </c>
      <c r="E48" s="469"/>
      <c r="F48" s="503">
        <f>E48*D48</f>
        <v>0</v>
      </c>
      <c r="G48" s="486"/>
      <c r="H48" s="486"/>
      <c r="I48" s="486"/>
      <c r="J48" s="486"/>
      <c r="K48" s="486"/>
      <c r="L48" s="486"/>
      <c r="M48" s="486"/>
    </row>
    <row r="49" spans="1:6" s="123" customFormat="1" ht="12.75" thickBot="1">
      <c r="A49" s="101"/>
      <c r="B49" s="124"/>
      <c r="C49" s="125"/>
      <c r="D49" s="126"/>
      <c r="E49" s="117"/>
      <c r="F49" s="499"/>
    </row>
    <row r="50" spans="1:6" s="105" customFormat="1" ht="12.75" thickBot="1">
      <c r="A50" s="153">
        <v>3</v>
      </c>
      <c r="B50" s="154" t="s">
        <v>124</v>
      </c>
      <c r="C50" s="111"/>
      <c r="D50" s="112"/>
      <c r="E50" s="155"/>
      <c r="F50" s="504">
        <f>SUM(F36:F49)</f>
        <v>0</v>
      </c>
    </row>
    <row r="51" spans="1:6" s="105" customFormat="1" ht="12">
      <c r="A51" s="101"/>
      <c r="B51" s="110"/>
      <c r="C51" s="111"/>
      <c r="D51" s="112"/>
      <c r="E51" s="155"/>
      <c r="F51" s="499"/>
    </row>
    <row r="52" spans="1:5" ht="12">
      <c r="A52" s="106">
        <v>4</v>
      </c>
      <c r="B52" s="158" t="s">
        <v>138</v>
      </c>
      <c r="C52" s="119"/>
      <c r="D52" s="119"/>
      <c r="E52" s="119"/>
    </row>
    <row r="53" spans="1:6" ht="12">
      <c r="A53" s="101"/>
      <c r="B53" s="110"/>
      <c r="C53" s="111"/>
      <c r="D53" s="112"/>
      <c r="E53" s="113"/>
      <c r="F53" s="498"/>
    </row>
    <row r="54" spans="1:6" ht="111">
      <c r="A54" s="101" t="s">
        <v>91</v>
      </c>
      <c r="B54" s="200" t="s">
        <v>503</v>
      </c>
      <c r="C54" s="111"/>
      <c r="E54" s="117"/>
      <c r="F54" s="499"/>
    </row>
    <row r="55" spans="1:6" s="204" customFormat="1" ht="12">
      <c r="A55" s="201"/>
      <c r="B55" s="202" t="s">
        <v>155</v>
      </c>
      <c r="C55" s="102" t="s">
        <v>13</v>
      </c>
      <c r="D55" s="203">
        <v>45</v>
      </c>
      <c r="E55" s="471"/>
      <c r="F55" s="518">
        <f>D55*E55</f>
        <v>0</v>
      </c>
    </row>
    <row r="56" spans="1:6" s="204" customFormat="1" ht="12">
      <c r="A56" s="201"/>
      <c r="B56" s="202" t="s">
        <v>312</v>
      </c>
      <c r="C56" s="102" t="s">
        <v>13</v>
      </c>
      <c r="D56" s="203">
        <v>10</v>
      </c>
      <c r="E56" s="471"/>
      <c r="F56" s="518">
        <f>D56*E56</f>
        <v>0</v>
      </c>
    </row>
    <row r="57" spans="1:6" s="204" customFormat="1" ht="12">
      <c r="A57" s="201"/>
      <c r="B57" s="202" t="s">
        <v>471</v>
      </c>
      <c r="C57" s="102" t="s">
        <v>13</v>
      </c>
      <c r="D57" s="203">
        <v>24</v>
      </c>
      <c r="E57" s="471"/>
      <c r="F57" s="518">
        <f>D57*E57</f>
        <v>0</v>
      </c>
    </row>
    <row r="58" spans="1:6" s="204" customFormat="1" ht="12">
      <c r="A58" s="201"/>
      <c r="B58" s="202" t="s">
        <v>474</v>
      </c>
      <c r="C58" s="102" t="s">
        <v>13</v>
      </c>
      <c r="D58" s="203">
        <v>5</v>
      </c>
      <c r="E58" s="471"/>
      <c r="F58" s="518">
        <f>D58*E58</f>
        <v>0</v>
      </c>
    </row>
    <row r="59" spans="1:6" s="204" customFormat="1" ht="12">
      <c r="A59" s="201"/>
      <c r="B59" s="223"/>
      <c r="C59" s="481"/>
      <c r="D59" s="483"/>
      <c r="E59" s="228"/>
      <c r="F59" s="582"/>
    </row>
    <row r="60" spans="1:13" s="143" customFormat="1" ht="221.25">
      <c r="A60" s="138" t="s">
        <v>92</v>
      </c>
      <c r="B60" s="487" t="s">
        <v>475</v>
      </c>
      <c r="C60" s="186"/>
      <c r="D60" s="187"/>
      <c r="E60" s="142"/>
      <c r="F60" s="502"/>
      <c r="G60" s="488"/>
      <c r="H60" s="141"/>
      <c r="I60" s="141"/>
      <c r="J60" s="141"/>
      <c r="K60" s="141"/>
      <c r="L60" s="141"/>
      <c r="M60" s="141"/>
    </row>
    <row r="61" spans="1:13" s="147" customFormat="1" ht="12">
      <c r="A61" s="138"/>
      <c r="B61" s="182" t="s">
        <v>476</v>
      </c>
      <c r="C61" s="145" t="s">
        <v>13</v>
      </c>
      <c r="D61" s="180">
        <v>8</v>
      </c>
      <c r="E61" s="466"/>
      <c r="F61" s="503">
        <f>D61*E61</f>
        <v>0</v>
      </c>
      <c r="G61" s="489"/>
      <c r="H61" s="486"/>
      <c r="I61" s="486"/>
      <c r="J61" s="486"/>
      <c r="K61" s="486"/>
      <c r="L61" s="486"/>
      <c r="M61" s="486"/>
    </row>
    <row r="62" spans="1:13" s="147" customFormat="1" ht="12">
      <c r="A62" s="138"/>
      <c r="B62" s="183"/>
      <c r="C62" s="186"/>
      <c r="D62" s="184"/>
      <c r="E62" s="142"/>
      <c r="F62" s="502"/>
      <c r="G62" s="489"/>
      <c r="H62" s="486"/>
      <c r="I62" s="486"/>
      <c r="J62" s="486"/>
      <c r="K62" s="486"/>
      <c r="L62" s="486"/>
      <c r="M62" s="486"/>
    </row>
    <row r="63" spans="1:6" ht="172.5">
      <c r="A63" s="101" t="s">
        <v>125</v>
      </c>
      <c r="B63" s="181" t="s">
        <v>459</v>
      </c>
      <c r="C63" s="111"/>
      <c r="E63" s="117"/>
      <c r="F63" s="499"/>
    </row>
    <row r="64" spans="1:6" s="123" customFormat="1" ht="12">
      <c r="A64" s="130"/>
      <c r="B64" s="182" t="s">
        <v>285</v>
      </c>
      <c r="C64" s="162" t="s">
        <v>13</v>
      </c>
      <c r="D64" s="180">
        <v>12</v>
      </c>
      <c r="E64" s="466"/>
      <c r="F64" s="503">
        <f>D64*E64</f>
        <v>0</v>
      </c>
    </row>
    <row r="65" spans="1:13" s="147" customFormat="1" ht="12.75" thickBot="1">
      <c r="A65" s="138"/>
      <c r="B65" s="183"/>
      <c r="C65" s="186"/>
      <c r="D65" s="184"/>
      <c r="E65" s="142"/>
      <c r="F65" s="502"/>
      <c r="G65" s="489"/>
      <c r="H65" s="486"/>
      <c r="I65" s="486"/>
      <c r="J65" s="486"/>
      <c r="K65" s="486"/>
      <c r="L65" s="486"/>
      <c r="M65" s="486"/>
    </row>
    <row r="66" spans="1:6" s="105" customFormat="1" ht="12.75" thickBot="1">
      <c r="A66" s="153">
        <v>4</v>
      </c>
      <c r="B66" s="154" t="s">
        <v>139</v>
      </c>
      <c r="C66" s="111"/>
      <c r="D66" s="112"/>
      <c r="E66" s="155"/>
      <c r="F66" s="504">
        <f>SUM(F54:F65)</f>
        <v>0</v>
      </c>
    </row>
    <row r="67" spans="1:6" s="105" customFormat="1" ht="12">
      <c r="A67" s="101"/>
      <c r="B67" s="110"/>
      <c r="C67" s="111"/>
      <c r="D67" s="112"/>
      <c r="E67" s="155"/>
      <c r="F67" s="499"/>
    </row>
    <row r="68" spans="1:5" ht="12">
      <c r="A68" s="106">
        <v>5</v>
      </c>
      <c r="B68" s="158" t="s">
        <v>65</v>
      </c>
      <c r="C68" s="119"/>
      <c r="D68" s="119"/>
      <c r="E68" s="119"/>
    </row>
    <row r="69" spans="1:6" s="105" customFormat="1" ht="12">
      <c r="A69" s="101"/>
      <c r="B69" s="110"/>
      <c r="C69" s="111"/>
      <c r="D69" s="112"/>
      <c r="E69" s="155"/>
      <c r="F69" s="499"/>
    </row>
    <row r="70" spans="1:6" ht="159.75">
      <c r="A70" s="101" t="s">
        <v>94</v>
      </c>
      <c r="B70" s="115" t="s">
        <v>329</v>
      </c>
      <c r="C70" s="111"/>
      <c r="E70" s="117"/>
      <c r="F70" s="499"/>
    </row>
    <row r="71" spans="1:6" s="123" customFormat="1" ht="12">
      <c r="A71" s="101"/>
      <c r="B71" s="127" t="s">
        <v>41</v>
      </c>
      <c r="C71" s="193" t="s">
        <v>40</v>
      </c>
      <c r="D71" s="122">
        <v>500</v>
      </c>
      <c r="E71" s="465"/>
      <c r="F71" s="500">
        <f>D71*E71</f>
        <v>0</v>
      </c>
    </row>
    <row r="72" spans="1:6" s="123" customFormat="1" ht="12">
      <c r="A72" s="101"/>
      <c r="B72" s="124"/>
      <c r="C72" s="125"/>
      <c r="D72" s="126"/>
      <c r="E72" s="117"/>
      <c r="F72" s="499"/>
    </row>
    <row r="73" spans="1:6" s="123" customFormat="1" ht="123">
      <c r="A73" s="101" t="s">
        <v>95</v>
      </c>
      <c r="B73" s="115" t="s">
        <v>309</v>
      </c>
      <c r="C73" s="111"/>
      <c r="D73" s="116"/>
      <c r="E73" s="117"/>
      <c r="F73" s="499"/>
    </row>
    <row r="74" spans="1:6" ht="12">
      <c r="A74" s="101"/>
      <c r="B74" s="127" t="s">
        <v>42</v>
      </c>
      <c r="C74" s="121" t="s">
        <v>38</v>
      </c>
      <c r="D74" s="122">
        <v>1100</v>
      </c>
      <c r="E74" s="465"/>
      <c r="F74" s="500">
        <f>D74*E74</f>
        <v>0</v>
      </c>
    </row>
    <row r="75" spans="1:6" ht="12.75" thickBot="1">
      <c r="A75" s="101"/>
      <c r="C75" s="111"/>
      <c r="E75" s="117"/>
      <c r="F75" s="499"/>
    </row>
    <row r="76" spans="1:6" s="105" customFormat="1" ht="12.75" thickBot="1">
      <c r="A76" s="153">
        <v>5</v>
      </c>
      <c r="B76" s="154" t="s">
        <v>93</v>
      </c>
      <c r="C76" s="111"/>
      <c r="D76" s="112"/>
      <c r="E76" s="155"/>
      <c r="F76" s="504">
        <f>SUM(F71:F75)</f>
        <v>0</v>
      </c>
    </row>
    <row r="77" spans="1:6" ht="12">
      <c r="A77" s="101"/>
      <c r="C77" s="111"/>
      <c r="E77" s="117"/>
      <c r="F77" s="499"/>
    </row>
    <row r="78" spans="1:5" ht="12">
      <c r="A78" s="106">
        <v>6</v>
      </c>
      <c r="B78" s="158" t="s">
        <v>66</v>
      </c>
      <c r="C78" s="119"/>
      <c r="D78" s="119"/>
      <c r="E78" s="119"/>
    </row>
    <row r="79" spans="1:5" ht="12">
      <c r="A79" s="101"/>
      <c r="B79" s="110"/>
      <c r="C79" s="119"/>
      <c r="D79" s="119"/>
      <c r="E79" s="119"/>
    </row>
    <row r="80" spans="1:6" ht="98.25">
      <c r="A80" s="114" t="s">
        <v>97</v>
      </c>
      <c r="B80" s="131" t="s">
        <v>330</v>
      </c>
      <c r="C80" s="111"/>
      <c r="E80" s="117"/>
      <c r="F80" s="499"/>
    </row>
    <row r="81" spans="1:6" s="123" customFormat="1" ht="12">
      <c r="A81" s="101"/>
      <c r="B81" s="127" t="s">
        <v>42</v>
      </c>
      <c r="C81" s="121" t="s">
        <v>38</v>
      </c>
      <c r="D81" s="122">
        <v>5500</v>
      </c>
      <c r="E81" s="465"/>
      <c r="F81" s="500">
        <f>D81*E81</f>
        <v>0</v>
      </c>
    </row>
    <row r="82" spans="1:6" ht="12">
      <c r="A82" s="101"/>
      <c r="C82" s="111"/>
      <c r="E82" s="117"/>
      <c r="F82" s="499"/>
    </row>
    <row r="83" spans="1:6" ht="135">
      <c r="A83" s="114" t="s">
        <v>98</v>
      </c>
      <c r="B83" s="131" t="s">
        <v>504</v>
      </c>
      <c r="C83" s="111"/>
      <c r="E83" s="117"/>
      <c r="F83" s="499"/>
    </row>
    <row r="84" spans="1:6" s="123" customFormat="1" ht="12">
      <c r="A84" s="101"/>
      <c r="B84" s="127" t="s">
        <v>42</v>
      </c>
      <c r="C84" s="121" t="s">
        <v>38</v>
      </c>
      <c r="D84" s="122">
        <v>5500</v>
      </c>
      <c r="E84" s="465"/>
      <c r="F84" s="500">
        <f>D84*E84</f>
        <v>0</v>
      </c>
    </row>
    <row r="85" spans="1:6" ht="12">
      <c r="A85" s="101"/>
      <c r="B85" s="124"/>
      <c r="C85" s="125"/>
      <c r="E85" s="117"/>
      <c r="F85" s="499"/>
    </row>
    <row r="86" spans="1:6" ht="135">
      <c r="A86" s="114" t="s">
        <v>493</v>
      </c>
      <c r="B86" s="131" t="s">
        <v>505</v>
      </c>
      <c r="C86" s="111"/>
      <c r="E86" s="117"/>
      <c r="F86" s="499"/>
    </row>
    <row r="87" spans="1:6" s="123" customFormat="1" ht="12">
      <c r="A87" s="101"/>
      <c r="B87" s="127" t="s">
        <v>42</v>
      </c>
      <c r="C87" s="121" t="s">
        <v>38</v>
      </c>
      <c r="D87" s="122">
        <v>250</v>
      </c>
      <c r="E87" s="465"/>
      <c r="F87" s="500">
        <f>D87*E87</f>
        <v>0</v>
      </c>
    </row>
    <row r="88" spans="1:6" s="215" customFormat="1" ht="12.75" thickBot="1">
      <c r="A88" s="213"/>
      <c r="B88" s="214"/>
      <c r="C88" s="111"/>
      <c r="D88" s="112"/>
      <c r="E88" s="118"/>
      <c r="F88" s="521"/>
    </row>
    <row r="89" spans="1:6" s="105" customFormat="1" ht="12.75" thickBot="1">
      <c r="A89" s="153">
        <v>6</v>
      </c>
      <c r="B89" s="154" t="s">
        <v>96</v>
      </c>
      <c r="C89" s="111"/>
      <c r="D89" s="112"/>
      <c r="E89" s="155"/>
      <c r="F89" s="504">
        <f>SUM(F79:F88)</f>
        <v>0</v>
      </c>
    </row>
    <row r="90" spans="1:6" s="105" customFormat="1" ht="12">
      <c r="A90" s="101"/>
      <c r="B90" s="110"/>
      <c r="C90" s="111"/>
      <c r="D90" s="112"/>
      <c r="E90" s="155"/>
      <c r="F90" s="499"/>
    </row>
    <row r="91" spans="1:5" ht="12">
      <c r="A91" s="106" t="s">
        <v>34</v>
      </c>
      <c r="B91" s="158" t="s">
        <v>99</v>
      </c>
      <c r="C91" s="119"/>
      <c r="D91" s="119"/>
      <c r="E91" s="119"/>
    </row>
    <row r="92" spans="1:6" ht="12">
      <c r="A92" s="101"/>
      <c r="B92" s="110"/>
      <c r="C92" s="111"/>
      <c r="D92" s="112"/>
      <c r="E92" s="113"/>
      <c r="F92" s="522"/>
    </row>
    <row r="93" spans="1:6" s="171" customFormat="1" ht="159.75">
      <c r="A93" s="101" t="s">
        <v>140</v>
      </c>
      <c r="B93" s="115" t="s">
        <v>489</v>
      </c>
      <c r="C93" s="111"/>
      <c r="D93" s="116"/>
      <c r="E93" s="117"/>
      <c r="F93" s="499"/>
    </row>
    <row r="94" spans="1:6" s="123" customFormat="1" ht="12">
      <c r="A94" s="101"/>
      <c r="B94" s="127" t="s">
        <v>490</v>
      </c>
      <c r="C94" s="121" t="s">
        <v>13</v>
      </c>
      <c r="D94" s="128">
        <v>3</v>
      </c>
      <c r="E94" s="465"/>
      <c r="F94" s="500">
        <f>D94*E94</f>
        <v>0</v>
      </c>
    </row>
    <row r="95" spans="1:6" s="173" customFormat="1" ht="11.25">
      <c r="A95" s="178"/>
      <c r="B95" s="217"/>
      <c r="C95" s="178"/>
      <c r="D95" s="218"/>
      <c r="E95" s="219"/>
      <c r="F95" s="523"/>
    </row>
    <row r="96" spans="1:6" ht="156.75" customHeight="1">
      <c r="A96" s="101" t="s">
        <v>100</v>
      </c>
      <c r="B96" s="115" t="s">
        <v>316</v>
      </c>
      <c r="C96" s="111"/>
      <c r="E96" s="117"/>
      <c r="F96" s="499"/>
    </row>
    <row r="97" spans="1:6" s="123" customFormat="1" ht="12">
      <c r="A97" s="101"/>
      <c r="B97" s="115" t="s">
        <v>287</v>
      </c>
      <c r="C97" s="121" t="s">
        <v>39</v>
      </c>
      <c r="D97" s="122">
        <v>200</v>
      </c>
      <c r="E97" s="465"/>
      <c r="F97" s="500">
        <f>D97*E97</f>
        <v>0</v>
      </c>
    </row>
    <row r="98" spans="1:6" s="123" customFormat="1" ht="24">
      <c r="A98" s="101"/>
      <c r="B98" s="115" t="s">
        <v>288</v>
      </c>
      <c r="C98" s="121" t="s">
        <v>39</v>
      </c>
      <c r="D98" s="122">
        <v>550</v>
      </c>
      <c r="E98" s="465"/>
      <c r="F98" s="500">
        <f>D98*E98</f>
        <v>0</v>
      </c>
    </row>
    <row r="99" spans="1:6" s="123" customFormat="1" ht="24">
      <c r="A99" s="101"/>
      <c r="B99" s="115" t="s">
        <v>289</v>
      </c>
      <c r="C99" s="121" t="s">
        <v>39</v>
      </c>
      <c r="D99" s="122">
        <v>100</v>
      </c>
      <c r="E99" s="465"/>
      <c r="F99" s="500">
        <f>D99*E99</f>
        <v>0</v>
      </c>
    </row>
    <row r="101" spans="1:6" ht="123">
      <c r="A101" s="114" t="s">
        <v>331</v>
      </c>
      <c r="B101" s="115" t="s">
        <v>317</v>
      </c>
      <c r="C101" s="111"/>
      <c r="E101" s="117"/>
      <c r="F101" s="499"/>
    </row>
    <row r="102" spans="1:6" s="123" customFormat="1" ht="24">
      <c r="A102" s="101"/>
      <c r="B102" s="115" t="s">
        <v>195</v>
      </c>
      <c r="C102" s="121" t="s">
        <v>39</v>
      </c>
      <c r="D102" s="122">
        <v>15</v>
      </c>
      <c r="E102" s="465"/>
      <c r="F102" s="500">
        <f>D102*E102</f>
        <v>0</v>
      </c>
    </row>
    <row r="103" spans="1:6" s="123" customFormat="1" ht="24">
      <c r="A103" s="101"/>
      <c r="B103" s="115" t="s">
        <v>135</v>
      </c>
      <c r="C103" s="121" t="s">
        <v>39</v>
      </c>
      <c r="D103" s="122">
        <v>15</v>
      </c>
      <c r="E103" s="465"/>
      <c r="F103" s="500">
        <f>D103*E103</f>
        <v>0</v>
      </c>
    </row>
    <row r="104" spans="1:6" ht="12">
      <c r="A104" s="101"/>
      <c r="C104" s="111"/>
      <c r="E104" s="117"/>
      <c r="F104" s="499"/>
    </row>
    <row r="105" spans="1:6" ht="100.5">
      <c r="A105" s="101" t="s">
        <v>506</v>
      </c>
      <c r="B105" s="131" t="s">
        <v>465</v>
      </c>
      <c r="C105" s="111"/>
      <c r="E105" s="117"/>
      <c r="F105" s="499"/>
    </row>
    <row r="106" spans="1:6" s="123" customFormat="1" ht="12">
      <c r="A106" s="101"/>
      <c r="B106" s="127" t="s">
        <v>42</v>
      </c>
      <c r="C106" s="121" t="s">
        <v>38</v>
      </c>
      <c r="D106" s="122">
        <v>200</v>
      </c>
      <c r="E106" s="465"/>
      <c r="F106" s="500">
        <f>D106*E106</f>
        <v>0</v>
      </c>
    </row>
    <row r="107" spans="1:6" ht="12">
      <c r="A107" s="101"/>
      <c r="C107" s="111"/>
      <c r="E107" s="117"/>
      <c r="F107" s="499"/>
    </row>
    <row r="108" spans="1:6" ht="131.25" customHeight="1">
      <c r="A108" s="114" t="s">
        <v>491</v>
      </c>
      <c r="B108" s="115" t="s">
        <v>318</v>
      </c>
      <c r="C108" s="111"/>
      <c r="E108" s="117"/>
      <c r="F108" s="499"/>
    </row>
    <row r="109" spans="1:6" s="123" customFormat="1" ht="24">
      <c r="A109" s="101"/>
      <c r="B109" s="115" t="s">
        <v>313</v>
      </c>
      <c r="C109" s="121" t="s">
        <v>38</v>
      </c>
      <c r="D109" s="122">
        <v>200</v>
      </c>
      <c r="E109" s="465"/>
      <c r="F109" s="500">
        <f>D109*E109</f>
        <v>0</v>
      </c>
    </row>
    <row r="110" spans="1:6" s="123" customFormat="1" ht="12">
      <c r="A110" s="101"/>
      <c r="B110" s="115" t="s">
        <v>314</v>
      </c>
      <c r="C110" s="121" t="s">
        <v>13</v>
      </c>
      <c r="D110" s="128">
        <v>15</v>
      </c>
      <c r="E110" s="465"/>
      <c r="F110" s="500">
        <f>D110*E110</f>
        <v>0</v>
      </c>
    </row>
    <row r="111" spans="1:6" s="192" customFormat="1" ht="12">
      <c r="A111" s="191"/>
      <c r="B111" s="220"/>
      <c r="C111" s="221"/>
      <c r="D111" s="222"/>
      <c r="E111" s="137"/>
      <c r="F111" s="524"/>
    </row>
    <row r="112" spans="1:6" s="147" customFormat="1" ht="332.25">
      <c r="A112" s="101" t="s">
        <v>492</v>
      </c>
      <c r="B112" s="115" t="s">
        <v>311</v>
      </c>
      <c r="C112" s="125"/>
      <c r="D112" s="126"/>
      <c r="E112" s="117"/>
      <c r="F112" s="499"/>
    </row>
    <row r="113" spans="1:6" s="147" customFormat="1" ht="12">
      <c r="A113" s="101"/>
      <c r="B113" s="127" t="s">
        <v>42</v>
      </c>
      <c r="C113" s="121" t="s">
        <v>38</v>
      </c>
      <c r="D113" s="180">
        <v>40</v>
      </c>
      <c r="E113" s="466"/>
      <c r="F113" s="503">
        <f>D113*E113</f>
        <v>0</v>
      </c>
    </row>
    <row r="114" spans="1:6" ht="12.75" thickBot="1">
      <c r="A114" s="101"/>
      <c r="C114" s="111"/>
      <c r="E114" s="117"/>
      <c r="F114" s="499"/>
    </row>
    <row r="115" spans="1:6" s="105" customFormat="1" ht="12.75" thickBot="1">
      <c r="A115" s="153">
        <v>7</v>
      </c>
      <c r="B115" s="154" t="s">
        <v>102</v>
      </c>
      <c r="C115" s="111"/>
      <c r="D115" s="112"/>
      <c r="E115" s="155"/>
      <c r="F115" s="504">
        <f>SUM(F93:F114)</f>
        <v>0</v>
      </c>
    </row>
    <row r="116" ht="12.75" thickBot="1"/>
    <row r="117" spans="2:6" ht="12.75" thickBot="1">
      <c r="B117" s="225" t="s">
        <v>189</v>
      </c>
      <c r="C117" s="226"/>
      <c r="D117" s="227"/>
      <c r="E117" s="228"/>
      <c r="F117" s="525"/>
    </row>
    <row r="118" spans="3:6" ht="12.75" thickBot="1">
      <c r="C118" s="226"/>
      <c r="D118" s="227"/>
      <c r="E118" s="228"/>
      <c r="F118" s="525"/>
    </row>
    <row r="119" spans="1:6" ht="12">
      <c r="A119" s="229">
        <v>1</v>
      </c>
      <c r="B119" s="230" t="s">
        <v>14</v>
      </c>
      <c r="C119" s="231"/>
      <c r="D119" s="232"/>
      <c r="E119" s="233"/>
      <c r="F119" s="526">
        <f>F22</f>
        <v>0</v>
      </c>
    </row>
    <row r="120" spans="1:6" ht="12">
      <c r="A120" s="229">
        <v>2</v>
      </c>
      <c r="B120" s="230" t="s">
        <v>12</v>
      </c>
      <c r="C120" s="231"/>
      <c r="D120" s="232"/>
      <c r="E120" s="233"/>
      <c r="F120" s="527">
        <f>F32</f>
        <v>0</v>
      </c>
    </row>
    <row r="121" spans="1:6" ht="12">
      <c r="A121" s="229">
        <v>3</v>
      </c>
      <c r="B121" s="230" t="s">
        <v>124</v>
      </c>
      <c r="C121" s="231"/>
      <c r="D121" s="232"/>
      <c r="E121" s="233"/>
      <c r="F121" s="527">
        <f>F50</f>
        <v>0</v>
      </c>
    </row>
    <row r="122" spans="1:6" ht="12">
      <c r="A122" s="229">
        <v>4</v>
      </c>
      <c r="B122" s="230" t="s">
        <v>139</v>
      </c>
      <c r="C122" s="231"/>
      <c r="D122" s="232"/>
      <c r="E122" s="233"/>
      <c r="F122" s="527">
        <f>F66</f>
        <v>0</v>
      </c>
    </row>
    <row r="123" spans="1:6" ht="24">
      <c r="A123" s="229">
        <v>5</v>
      </c>
      <c r="B123" s="230" t="s">
        <v>131</v>
      </c>
      <c r="C123" s="231"/>
      <c r="D123" s="232"/>
      <c r="E123" s="233"/>
      <c r="F123" s="527">
        <f>F76</f>
        <v>0</v>
      </c>
    </row>
    <row r="124" spans="1:6" ht="12">
      <c r="A124" s="229">
        <v>6</v>
      </c>
      <c r="B124" s="230" t="s">
        <v>132</v>
      </c>
      <c r="C124" s="234"/>
      <c r="D124" s="235"/>
      <c r="E124" s="236"/>
      <c r="F124" s="527">
        <f>F89</f>
        <v>0</v>
      </c>
    </row>
    <row r="125" spans="1:6" ht="12.75" thickBot="1">
      <c r="A125" s="229">
        <v>7</v>
      </c>
      <c r="B125" s="230" t="s">
        <v>133</v>
      </c>
      <c r="C125" s="237"/>
      <c r="D125" s="232"/>
      <c r="E125" s="233"/>
      <c r="F125" s="528">
        <f>F115</f>
        <v>0</v>
      </c>
    </row>
    <row r="126" spans="3:6" ht="12.75" thickBot="1">
      <c r="C126" s="226"/>
      <c r="D126" s="227"/>
      <c r="E126" s="228"/>
      <c r="F126" s="529"/>
    </row>
    <row r="127" spans="2:6" ht="12">
      <c r="B127" s="230" t="s">
        <v>151</v>
      </c>
      <c r="C127" s="226"/>
      <c r="D127" s="227"/>
      <c r="E127" s="228"/>
      <c r="F127" s="530">
        <f>SUM(F119:F125)</f>
        <v>0</v>
      </c>
    </row>
    <row r="128" spans="3:6" ht="12">
      <c r="C128" s="226"/>
      <c r="D128" s="227"/>
      <c r="E128" s="228"/>
      <c r="F128" s="525"/>
    </row>
    <row r="129" spans="3:6" ht="12">
      <c r="C129" s="226"/>
      <c r="D129" s="227"/>
      <c r="E129" s="228"/>
      <c r="F129" s="525"/>
    </row>
    <row r="131" spans="2:6" ht="12">
      <c r="B131" s="484"/>
      <c r="F131" s="583"/>
    </row>
    <row r="137" spans="1:10" s="175" customFormat="1" ht="12">
      <c r="A137" s="223"/>
      <c r="B137" s="129"/>
      <c r="C137" s="224"/>
      <c r="D137" s="116"/>
      <c r="E137" s="238"/>
      <c r="F137" s="505"/>
      <c r="G137" s="119"/>
      <c r="H137" s="119"/>
      <c r="I137" s="119"/>
      <c r="J137" s="119"/>
    </row>
    <row r="138" spans="1:10" s="175" customFormat="1" ht="12">
      <c r="A138" s="223"/>
      <c r="B138" s="129"/>
      <c r="C138" s="224"/>
      <c r="D138" s="116"/>
      <c r="E138" s="238"/>
      <c r="F138" s="505"/>
      <c r="G138" s="119"/>
      <c r="H138" s="119"/>
      <c r="I138" s="119"/>
      <c r="J138" s="119"/>
    </row>
    <row r="139" spans="1:10" s="175" customFormat="1" ht="12">
      <c r="A139" s="223"/>
      <c r="B139" s="129"/>
      <c r="C139" s="224"/>
      <c r="D139" s="116"/>
      <c r="E139" s="238"/>
      <c r="F139" s="505"/>
      <c r="G139" s="119"/>
      <c r="H139" s="119"/>
      <c r="I139" s="119"/>
      <c r="J139" s="119"/>
    </row>
  </sheetData>
  <sheetProtection password="E19D" sheet="1" formatCells="0" formatColumns="0" formatRows="0"/>
  <printOptions/>
  <pageMargins left="0.984251968503937" right="0.3937007874015748" top="0.7874015748031497" bottom="0.5905511811023623" header="0.31496062992125984" footer="0.3937007874015748"/>
  <pageSetup firstPageNumber="44" useFirstPageNumber="1" horizontalDpi="300" verticalDpi="300" orientation="portrait" paperSize="9" scale="90" r:id="rId1"/>
  <headerFooter>
    <oddHeader>&amp;C&amp;"-,Bold"&amp;A</oddHeader>
    <oddFooter>&amp;L&amp;"-,Regular"&amp;9Troškovnik -Rekonstrukcija raskrižja Ul. Vlatka Mačeka i Šestanskog prolaza i raskrižja Ul. Put Kotlara i Braće Mislava i Janka Perice&amp;R&amp;"-,Regular"&amp;9&amp;P</oddFooter>
  </headerFooter>
  <rowBreaks count="7" manualBreakCount="7">
    <brk id="23" max="255" man="1"/>
    <brk id="33" max="5" man="1"/>
    <brk id="51" max="255" man="1"/>
    <brk id="67" max="255" man="1"/>
    <brk id="77" max="255" man="1"/>
    <brk id="90" max="255" man="1"/>
    <brk id="116" max="255" man="1"/>
  </rowBreaks>
</worksheet>
</file>

<file path=xl/worksheets/sheet7.xml><?xml version="1.0" encoding="utf-8"?>
<worksheet xmlns="http://schemas.openxmlformats.org/spreadsheetml/2006/main" xmlns:r="http://schemas.openxmlformats.org/officeDocument/2006/relationships">
  <dimension ref="A1:J12"/>
  <sheetViews>
    <sheetView view="pageBreakPreview" zoomScale="110" zoomScaleSheetLayoutView="110" workbookViewId="0" topLeftCell="A1">
      <selection activeCell="D3" sqref="D3"/>
    </sheetView>
  </sheetViews>
  <sheetFormatPr defaultColWidth="9.140625" defaultRowHeight="12.75"/>
  <cols>
    <col min="1" max="1" width="3.421875" style="21" customWidth="1"/>
    <col min="2" max="2" width="49.57421875" style="20" customWidth="1"/>
    <col min="3" max="3" width="9.140625" style="18" customWidth="1"/>
    <col min="4" max="4" width="16.8515625" style="589" customWidth="1"/>
    <col min="5" max="10" width="9.140625" style="18" customWidth="1"/>
    <col min="11" max="16384" width="9.140625" style="19" customWidth="1"/>
  </cols>
  <sheetData>
    <row r="1" spans="1:4" ht="15" customHeight="1" thickBot="1">
      <c r="A1" s="12"/>
      <c r="B1" s="17" t="s">
        <v>190</v>
      </c>
      <c r="C1" s="13"/>
      <c r="D1" s="584"/>
    </row>
    <row r="2" spans="1:4" ht="15" customHeight="1" thickBot="1">
      <c r="A2" s="12"/>
      <c r="B2" s="16"/>
      <c r="C2" s="13"/>
      <c r="D2" s="584"/>
    </row>
    <row r="3" spans="1:4" ht="15" customHeight="1">
      <c r="A3" s="25" t="s">
        <v>186</v>
      </c>
      <c r="B3" s="23" t="s">
        <v>193</v>
      </c>
      <c r="C3" s="14"/>
      <c r="D3" s="585">
        <f>'A) PROMETNICA I OB. ODVODNJA'!F249</f>
        <v>0</v>
      </c>
    </row>
    <row r="4" spans="1:4" ht="15" customHeight="1">
      <c r="A4" s="26" t="s">
        <v>188</v>
      </c>
      <c r="B4" s="24" t="s">
        <v>302</v>
      </c>
      <c r="C4" s="14"/>
      <c r="D4" s="586">
        <f>'B) JR'!H133</f>
        <v>0</v>
      </c>
    </row>
    <row r="5" spans="1:4" ht="15" customHeight="1">
      <c r="A5" s="26" t="s">
        <v>424</v>
      </c>
      <c r="B5" s="24" t="s">
        <v>430</v>
      </c>
      <c r="C5" s="14"/>
      <c r="D5" s="586">
        <f>'C) SEMAFORIZACIJA'!F270</f>
        <v>0</v>
      </c>
    </row>
    <row r="6" spans="1:4" ht="15" customHeight="1">
      <c r="A6" s="26" t="s">
        <v>472</v>
      </c>
      <c r="B6" s="24" t="s">
        <v>473</v>
      </c>
      <c r="C6" s="14"/>
      <c r="D6" s="586">
        <f>'D) SANACIJA UL. V. MAČEKA'!F127</f>
        <v>0</v>
      </c>
    </row>
    <row r="7" spans="1:4" ht="15" customHeight="1" thickBot="1">
      <c r="A7" s="12"/>
      <c r="B7" s="16"/>
      <c r="C7" s="13"/>
      <c r="D7" s="587"/>
    </row>
    <row r="8" spans="1:10" s="99" customFormat="1" ht="15" customHeight="1" thickBot="1">
      <c r="A8" s="100"/>
      <c r="B8" s="96" t="s">
        <v>156</v>
      </c>
      <c r="C8" s="97"/>
      <c r="D8" s="588">
        <f>SUM(D3:D6)</f>
        <v>0</v>
      </c>
      <c r="E8" s="98"/>
      <c r="F8" s="98"/>
      <c r="G8" s="98"/>
      <c r="H8" s="98"/>
      <c r="I8" s="98"/>
      <c r="J8" s="98"/>
    </row>
    <row r="9" ht="15" customHeight="1" thickBot="1"/>
    <row r="10" spans="2:4" ht="15" customHeight="1" thickBot="1">
      <c r="B10" s="22" t="s">
        <v>194</v>
      </c>
      <c r="D10" s="590">
        <f>D8*0.25</f>
        <v>0</v>
      </c>
    </row>
    <row r="11" ht="15" customHeight="1" thickBot="1"/>
    <row r="12" spans="1:10" s="99" customFormat="1" ht="15" customHeight="1" thickBot="1">
      <c r="A12" s="95"/>
      <c r="B12" s="96" t="s">
        <v>157</v>
      </c>
      <c r="C12" s="97"/>
      <c r="D12" s="588">
        <f>D8+D10</f>
        <v>0</v>
      </c>
      <c r="E12" s="98"/>
      <c r="F12" s="98"/>
      <c r="G12" s="98"/>
      <c r="H12" s="98"/>
      <c r="I12" s="98"/>
      <c r="J12" s="98"/>
    </row>
  </sheetData>
  <sheetProtection password="E19D" sheet="1" formatCells="0" formatColumns="0" formatRows="0"/>
  <printOptions/>
  <pageMargins left="0.984251968503937" right="0.3937007874015748" top="0.7874015748031497" bottom="0.5905511811023623" header="0.31496062992125984" footer="0.3937007874015748"/>
  <pageSetup firstPageNumber="53" useFirstPageNumber="1" horizontalDpi="600" verticalDpi="600" orientation="portrait" paperSize="9" scale="90" r:id="rId1"/>
  <headerFooter>
    <oddHeader>&amp;C&amp;"-,Bold"
SVEUKUPNA REKAPITULACIJA:</oddHeader>
    <oddFooter>&amp;L&amp;"-,Regular"&amp;9Troškovnik -Rekonstrukcija raskrižja Ul. Vlatka Mačeka i Šestanskog prolaza i raskrižja Ul. Put Kotlara i Braće Mislava i Janka Perice&amp;R&amp;"-,Regular"&amp;9&amp;P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Marina</cp:lastModifiedBy>
  <cp:lastPrinted>2022-07-20T08:21:30Z</cp:lastPrinted>
  <dcterms:created xsi:type="dcterms:W3CDTF">1997-07-08T12:11:51Z</dcterms:created>
  <dcterms:modified xsi:type="dcterms:W3CDTF">2022-07-29T06:26:38Z</dcterms:modified>
  <cp:category/>
  <cp:version/>
  <cp:contentType/>
  <cp:contentStatus/>
</cp:coreProperties>
</file>